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3"/>
  </bookViews>
  <sheets>
    <sheet name="ys I" sheetId="1" r:id="rId1"/>
    <sheet name="ys II" sheetId="2" r:id="rId2"/>
    <sheet name="ys III" sheetId="3" r:id="rId3"/>
    <sheet name="kikötők versenye" sheetId="4" r:id="rId4"/>
  </sheets>
  <calcPr calcId="145621"/>
</workbook>
</file>

<file path=xl/calcChain.xml><?xml version="1.0" encoding="utf-8"?>
<calcChain xmlns="http://schemas.openxmlformats.org/spreadsheetml/2006/main">
  <c r="C178" i="4" l="1"/>
  <c r="C179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Q16" i="3" l="1"/>
  <c r="P16" i="3"/>
  <c r="O16" i="3"/>
  <c r="R16" i="3" s="1"/>
  <c r="Q29" i="3"/>
  <c r="Q32" i="3"/>
  <c r="Q34" i="3"/>
  <c r="Q36" i="3"/>
  <c r="P29" i="3"/>
  <c r="P32" i="3"/>
  <c r="P34" i="3"/>
  <c r="P36" i="3"/>
  <c r="O29" i="3"/>
  <c r="R29" i="3" s="1"/>
  <c r="O32" i="3"/>
  <c r="R32" i="3" s="1"/>
  <c r="O34" i="3"/>
  <c r="R34" i="3" s="1"/>
  <c r="O36" i="3"/>
  <c r="R36" i="3" s="1"/>
  <c r="Q52" i="2"/>
  <c r="Q54" i="2"/>
  <c r="Q59" i="2"/>
  <c r="Q63" i="2"/>
  <c r="Q67" i="2"/>
  <c r="Q70" i="2"/>
  <c r="Q74" i="2"/>
  <c r="Q77" i="2"/>
  <c r="Q83" i="2"/>
  <c r="P52" i="2"/>
  <c r="P54" i="2"/>
  <c r="P59" i="2"/>
  <c r="P63" i="2"/>
  <c r="P67" i="2"/>
  <c r="P70" i="2"/>
  <c r="P74" i="2"/>
  <c r="P77" i="2"/>
  <c r="P83" i="2"/>
  <c r="O52" i="2"/>
  <c r="R52" i="2" s="1"/>
  <c r="O54" i="2"/>
  <c r="R54" i="2" s="1"/>
  <c r="O59" i="2"/>
  <c r="R59" i="2" s="1"/>
  <c r="O63" i="2"/>
  <c r="R63" i="2" s="1"/>
  <c r="O67" i="2"/>
  <c r="R67" i="2" s="1"/>
  <c r="O70" i="2"/>
  <c r="R70" i="2" s="1"/>
  <c r="O74" i="2"/>
  <c r="R74" i="2" s="1"/>
  <c r="O77" i="2"/>
  <c r="R77" i="2" s="1"/>
  <c r="O83" i="2"/>
  <c r="R83" i="2" s="1"/>
  <c r="Q16" i="1"/>
  <c r="P16" i="1"/>
  <c r="R16" i="1" s="1"/>
  <c r="O16" i="1"/>
  <c r="Q25" i="1"/>
  <c r="Q33" i="1"/>
  <c r="Q43" i="1"/>
  <c r="Q36" i="1"/>
  <c r="Q41" i="1"/>
  <c r="P25" i="1"/>
  <c r="P33" i="1"/>
  <c r="P43" i="1"/>
  <c r="P36" i="1"/>
  <c r="P41" i="1"/>
  <c r="O25" i="1"/>
  <c r="O33" i="1"/>
  <c r="O43" i="1"/>
  <c r="R43" i="1" s="1"/>
  <c r="O36" i="1"/>
  <c r="R36" i="1" s="1"/>
  <c r="O41" i="1"/>
  <c r="R33" i="1" l="1"/>
  <c r="R41" i="1"/>
  <c r="R25" i="1"/>
  <c r="O26" i="1"/>
  <c r="Q26" i="1"/>
  <c r="P26" i="1"/>
  <c r="R26" i="1" l="1"/>
  <c r="Q24" i="1" l="1"/>
  <c r="Q31" i="1"/>
  <c r="Q35" i="1"/>
  <c r="Q29" i="1"/>
  <c r="Q50" i="1"/>
  <c r="P24" i="1"/>
  <c r="P31" i="1"/>
  <c r="R31" i="1" s="1"/>
  <c r="P35" i="1"/>
  <c r="P29" i="1"/>
  <c r="R29" i="1" s="1"/>
  <c r="P50" i="1"/>
  <c r="O24" i="1"/>
  <c r="O31" i="1"/>
  <c r="O35" i="1"/>
  <c r="O29" i="1"/>
  <c r="O50" i="1"/>
  <c r="Q30" i="2"/>
  <c r="Q51" i="2"/>
  <c r="Q45" i="2"/>
  <c r="Q73" i="2"/>
  <c r="P51" i="2"/>
  <c r="P45" i="2"/>
  <c r="P73" i="2"/>
  <c r="O30" i="2"/>
  <c r="O51" i="2"/>
  <c r="R51" i="2" s="1"/>
  <c r="O45" i="2"/>
  <c r="R45" i="2" s="1"/>
  <c r="O73" i="2"/>
  <c r="R73" i="2" s="1"/>
  <c r="P30" i="2"/>
  <c r="R30" i="2" s="1"/>
  <c r="O31" i="3"/>
  <c r="Q31" i="3"/>
  <c r="O14" i="3"/>
  <c r="Q14" i="3"/>
  <c r="O23" i="3"/>
  <c r="Q23" i="3"/>
  <c r="P31" i="3"/>
  <c r="P14" i="3"/>
  <c r="P23" i="3"/>
  <c r="Q4" i="1"/>
  <c r="Q19" i="1"/>
  <c r="Q7" i="1"/>
  <c r="Q2" i="1"/>
  <c r="Q6" i="1"/>
  <c r="Q5" i="1"/>
  <c r="Q10" i="1"/>
  <c r="Q15" i="1"/>
  <c r="Q18" i="1"/>
  <c r="Q13" i="1"/>
  <c r="Q9" i="1"/>
  <c r="Q17" i="1"/>
  <c r="Q11" i="1"/>
  <c r="Q37" i="1"/>
  <c r="Q46" i="1"/>
  <c r="Q20" i="1"/>
  <c r="Q47" i="1"/>
  <c r="Q44" i="1"/>
  <c r="Q12" i="1"/>
  <c r="Q34" i="1"/>
  <c r="Q3" i="1"/>
  <c r="Q32" i="1"/>
  <c r="Q23" i="1"/>
  <c r="Q38" i="1"/>
  <c r="Q21" i="1"/>
  <c r="Q30" i="1"/>
  <c r="Q48" i="1"/>
  <c r="Q40" i="1"/>
  <c r="Q27" i="1"/>
  <c r="Q49" i="1"/>
  <c r="Q14" i="1"/>
  <c r="Q22" i="1"/>
  <c r="Q28" i="1"/>
  <c r="Q39" i="1"/>
  <c r="Q42" i="1"/>
  <c r="Q45" i="1"/>
  <c r="P4" i="1"/>
  <c r="P19" i="1"/>
  <c r="P7" i="1"/>
  <c r="P2" i="1"/>
  <c r="P6" i="1"/>
  <c r="P5" i="1"/>
  <c r="P10" i="1"/>
  <c r="P15" i="1"/>
  <c r="P18" i="1"/>
  <c r="P13" i="1"/>
  <c r="P9" i="1"/>
  <c r="P17" i="1"/>
  <c r="P11" i="1"/>
  <c r="P37" i="1"/>
  <c r="P46" i="1"/>
  <c r="P20" i="1"/>
  <c r="P47" i="1"/>
  <c r="P44" i="1"/>
  <c r="P12" i="1"/>
  <c r="P34" i="1"/>
  <c r="P3" i="1"/>
  <c r="P32" i="1"/>
  <c r="P23" i="1"/>
  <c r="P38" i="1"/>
  <c r="P21" i="1"/>
  <c r="P30" i="1"/>
  <c r="P48" i="1"/>
  <c r="P40" i="1"/>
  <c r="P27" i="1"/>
  <c r="P49" i="1"/>
  <c r="P14" i="1"/>
  <c r="P22" i="1"/>
  <c r="P28" i="1"/>
  <c r="P39" i="1"/>
  <c r="P42" i="1"/>
  <c r="P45" i="1"/>
  <c r="O4" i="1"/>
  <c r="O19" i="1"/>
  <c r="O7" i="1"/>
  <c r="O2" i="1"/>
  <c r="O6" i="1"/>
  <c r="O5" i="1"/>
  <c r="O10" i="1"/>
  <c r="O15" i="1"/>
  <c r="O18" i="1"/>
  <c r="O13" i="1"/>
  <c r="O9" i="1"/>
  <c r="O17" i="1"/>
  <c r="O11" i="1"/>
  <c r="O37" i="1"/>
  <c r="O46" i="1"/>
  <c r="O20" i="1"/>
  <c r="O47" i="1"/>
  <c r="O44" i="1"/>
  <c r="O12" i="1"/>
  <c r="O34" i="1"/>
  <c r="O3" i="1"/>
  <c r="O32" i="1"/>
  <c r="O23" i="1"/>
  <c r="O38" i="1"/>
  <c r="R38" i="1" s="1"/>
  <c r="O21" i="1"/>
  <c r="O30" i="1"/>
  <c r="O48" i="1"/>
  <c r="O40" i="1"/>
  <c r="O27" i="1"/>
  <c r="O49" i="1"/>
  <c r="O14" i="1"/>
  <c r="O22" i="1"/>
  <c r="O28" i="1"/>
  <c r="O39" i="1"/>
  <c r="O42" i="1"/>
  <c r="O45" i="1"/>
  <c r="P8" i="1"/>
  <c r="O8" i="1"/>
  <c r="Q3" i="3"/>
  <c r="Q30" i="3"/>
  <c r="Q17" i="3"/>
  <c r="Q2" i="3"/>
  <c r="Q8" i="3"/>
  <c r="Q13" i="3"/>
  <c r="Q9" i="3"/>
  <c r="Q15" i="3"/>
  <c r="Q20" i="3"/>
  <c r="Q5" i="3"/>
  <c r="Q4" i="3"/>
  <c r="Q6" i="3"/>
  <c r="Q18" i="3"/>
  <c r="Q10" i="3"/>
  <c r="Q7" i="3"/>
  <c r="Q25" i="3"/>
  <c r="Q33" i="3"/>
  <c r="Q37" i="3"/>
  <c r="Q24" i="3"/>
  <c r="Q35" i="3"/>
  <c r="Q27" i="3"/>
  <c r="Q19" i="3"/>
  <c r="Q38" i="3"/>
  <c r="Q26" i="3"/>
  <c r="Q21" i="3"/>
  <c r="Q12" i="3"/>
  <c r="Q22" i="3"/>
  <c r="Q28" i="3"/>
  <c r="Q10" i="2"/>
  <c r="Q44" i="2"/>
  <c r="Q7" i="2"/>
  <c r="Q33" i="2"/>
  <c r="Q50" i="2"/>
  <c r="Q60" i="2"/>
  <c r="Q64" i="2"/>
  <c r="Q15" i="2"/>
  <c r="Q5" i="2"/>
  <c r="Q58" i="2"/>
  <c r="Q69" i="2"/>
  <c r="Q48" i="2"/>
  <c r="Q24" i="2"/>
  <c r="Q72" i="2"/>
  <c r="Q57" i="2"/>
  <c r="Q13" i="2"/>
  <c r="Q20" i="2"/>
  <c r="Q9" i="2"/>
  <c r="Q55" i="2"/>
  <c r="Q38" i="2"/>
  <c r="Q46" i="2"/>
  <c r="Q12" i="2"/>
  <c r="Q26" i="2"/>
  <c r="Q6" i="2"/>
  <c r="Q23" i="2"/>
  <c r="Q28" i="2"/>
  <c r="Q43" i="2"/>
  <c r="Q78" i="2"/>
  <c r="Q27" i="2"/>
  <c r="Q4" i="2"/>
  <c r="Q40" i="2"/>
  <c r="Q8" i="2"/>
  <c r="Q17" i="2"/>
  <c r="Q35" i="2"/>
  <c r="Q21" i="2"/>
  <c r="Q39" i="2"/>
  <c r="Q3" i="2"/>
  <c r="Q56" i="2"/>
  <c r="Q79" i="2"/>
  <c r="Q18" i="2"/>
  <c r="Q80" i="2"/>
  <c r="Q19" i="2"/>
  <c r="Q81" i="2"/>
  <c r="Q37" i="2"/>
  <c r="Q66" i="2"/>
  <c r="Q2" i="2"/>
  <c r="Q16" i="2"/>
  <c r="Q31" i="2"/>
  <c r="Q29" i="2"/>
  <c r="Q47" i="2"/>
  <c r="Q82" i="2"/>
  <c r="Q62" i="2"/>
  <c r="Q61" i="2"/>
  <c r="Q36" i="2"/>
  <c r="Q25" i="2"/>
  <c r="Q53" i="2"/>
  <c r="Q42" i="2"/>
  <c r="Q11" i="2"/>
  <c r="Q22" i="2"/>
  <c r="Q32" i="2"/>
  <c r="Q34" i="2"/>
  <c r="Q49" i="2"/>
  <c r="Q65" i="2"/>
  <c r="Q68" i="2"/>
  <c r="Q71" i="2"/>
  <c r="Q75" i="2"/>
  <c r="Q76" i="2"/>
  <c r="Q41" i="2"/>
  <c r="P10" i="2"/>
  <c r="P44" i="2"/>
  <c r="P7" i="2"/>
  <c r="P33" i="2"/>
  <c r="P50" i="2"/>
  <c r="P60" i="2"/>
  <c r="P64" i="2"/>
  <c r="P15" i="2"/>
  <c r="P5" i="2"/>
  <c r="P58" i="2"/>
  <c r="P69" i="2"/>
  <c r="P48" i="2"/>
  <c r="P24" i="2"/>
  <c r="P72" i="2"/>
  <c r="P57" i="2"/>
  <c r="P13" i="2"/>
  <c r="P20" i="2"/>
  <c r="P9" i="2"/>
  <c r="P55" i="2"/>
  <c r="P38" i="2"/>
  <c r="P46" i="2"/>
  <c r="P12" i="2"/>
  <c r="P26" i="2"/>
  <c r="P6" i="2"/>
  <c r="P23" i="2"/>
  <c r="P28" i="2"/>
  <c r="P43" i="2"/>
  <c r="P78" i="2"/>
  <c r="P27" i="2"/>
  <c r="P4" i="2"/>
  <c r="P40" i="2"/>
  <c r="P8" i="2"/>
  <c r="P17" i="2"/>
  <c r="P35" i="2"/>
  <c r="P21" i="2"/>
  <c r="P39" i="2"/>
  <c r="P3" i="2"/>
  <c r="P56" i="2"/>
  <c r="P79" i="2"/>
  <c r="P18" i="2"/>
  <c r="P80" i="2"/>
  <c r="P19" i="2"/>
  <c r="P81" i="2"/>
  <c r="P37" i="2"/>
  <c r="P66" i="2"/>
  <c r="P2" i="2"/>
  <c r="P16" i="2"/>
  <c r="P31" i="2"/>
  <c r="P29" i="2"/>
  <c r="P47" i="2"/>
  <c r="P82" i="2"/>
  <c r="P62" i="2"/>
  <c r="P61" i="2"/>
  <c r="P36" i="2"/>
  <c r="P25" i="2"/>
  <c r="P53" i="2"/>
  <c r="P42" i="2"/>
  <c r="P11" i="2"/>
  <c r="P22" i="2"/>
  <c r="P32" i="2"/>
  <c r="P34" i="2"/>
  <c r="P49" i="2"/>
  <c r="P65" i="2"/>
  <c r="P68" i="2"/>
  <c r="P71" i="2"/>
  <c r="P75" i="2"/>
  <c r="P76" i="2"/>
  <c r="P41" i="2"/>
  <c r="O10" i="2"/>
  <c r="O44" i="2"/>
  <c r="O7" i="2"/>
  <c r="O33" i="2"/>
  <c r="O50" i="2"/>
  <c r="O60" i="2"/>
  <c r="O64" i="2"/>
  <c r="O15" i="2"/>
  <c r="O5" i="2"/>
  <c r="O58" i="2"/>
  <c r="O69" i="2"/>
  <c r="O48" i="2"/>
  <c r="O24" i="2"/>
  <c r="O72" i="2"/>
  <c r="R72" i="2" s="1"/>
  <c r="O57" i="2"/>
  <c r="O13" i="2"/>
  <c r="O20" i="2"/>
  <c r="O9" i="2"/>
  <c r="O55" i="2"/>
  <c r="O38" i="2"/>
  <c r="O46" i="2"/>
  <c r="O12" i="2"/>
  <c r="O26" i="2"/>
  <c r="O6" i="2"/>
  <c r="O23" i="2"/>
  <c r="O28" i="2"/>
  <c r="O43" i="2"/>
  <c r="O78" i="2"/>
  <c r="O27" i="2"/>
  <c r="O4" i="2"/>
  <c r="O40" i="2"/>
  <c r="O8" i="2"/>
  <c r="O17" i="2"/>
  <c r="O35" i="2"/>
  <c r="O21" i="2"/>
  <c r="O39" i="2"/>
  <c r="O3" i="2"/>
  <c r="R3" i="2" s="1"/>
  <c r="O56" i="2"/>
  <c r="R56" i="2" s="1"/>
  <c r="O79" i="2"/>
  <c r="O18" i="2"/>
  <c r="O80" i="2"/>
  <c r="O19" i="2"/>
  <c r="O81" i="2"/>
  <c r="O37" i="2"/>
  <c r="R37" i="2" s="1"/>
  <c r="O66" i="2"/>
  <c r="O2" i="2"/>
  <c r="O16" i="2"/>
  <c r="O31" i="2"/>
  <c r="R31" i="2" s="1"/>
  <c r="O29" i="2"/>
  <c r="O47" i="2"/>
  <c r="O82" i="2"/>
  <c r="O62" i="2"/>
  <c r="R62" i="2" s="1"/>
  <c r="O61" i="2"/>
  <c r="O36" i="2"/>
  <c r="O25" i="2"/>
  <c r="R25" i="2" s="1"/>
  <c r="O53" i="2"/>
  <c r="R53" i="2" s="1"/>
  <c r="O42" i="2"/>
  <c r="O11" i="2"/>
  <c r="O22" i="2"/>
  <c r="O32" i="2"/>
  <c r="R32" i="2" s="1"/>
  <c r="O34" i="2"/>
  <c r="O49" i="2"/>
  <c r="O65" i="2"/>
  <c r="O68" i="2"/>
  <c r="R68" i="2" s="1"/>
  <c r="O71" i="2"/>
  <c r="R71" i="2" s="1"/>
  <c r="O75" i="2"/>
  <c r="O76" i="2"/>
  <c r="R76" i="2" s="1"/>
  <c r="O41" i="2"/>
  <c r="R41" i="2" s="1"/>
  <c r="P14" i="2"/>
  <c r="O14" i="2"/>
  <c r="P3" i="3"/>
  <c r="P30" i="3"/>
  <c r="P17" i="3"/>
  <c r="P2" i="3"/>
  <c r="P8" i="3"/>
  <c r="P13" i="3"/>
  <c r="P9" i="3"/>
  <c r="P15" i="3"/>
  <c r="P20" i="3"/>
  <c r="P5" i="3"/>
  <c r="P4" i="3"/>
  <c r="P6" i="3"/>
  <c r="P18" i="3"/>
  <c r="P10" i="3"/>
  <c r="P7" i="3"/>
  <c r="P25" i="3"/>
  <c r="P33" i="3"/>
  <c r="P37" i="3"/>
  <c r="P24" i="3"/>
  <c r="P35" i="3"/>
  <c r="P27" i="3"/>
  <c r="P19" i="3"/>
  <c r="P38" i="3"/>
  <c r="P26" i="3"/>
  <c r="P21" i="3"/>
  <c r="P12" i="3"/>
  <c r="P22" i="3"/>
  <c r="P28" i="3"/>
  <c r="O3" i="3"/>
  <c r="O30" i="3"/>
  <c r="O17" i="3"/>
  <c r="O2" i="3"/>
  <c r="O8" i="3"/>
  <c r="O13" i="3"/>
  <c r="O9" i="3"/>
  <c r="O15" i="3"/>
  <c r="O20" i="3"/>
  <c r="R20" i="3" s="1"/>
  <c r="O5" i="3"/>
  <c r="O4" i="3"/>
  <c r="O6" i="3"/>
  <c r="O18" i="3"/>
  <c r="R18" i="3" s="1"/>
  <c r="O10" i="3"/>
  <c r="O7" i="3"/>
  <c r="O25" i="3"/>
  <c r="O33" i="3"/>
  <c r="R33" i="3" s="1"/>
  <c r="O37" i="3"/>
  <c r="O24" i="3"/>
  <c r="O35" i="3"/>
  <c r="O27" i="3"/>
  <c r="O19" i="3"/>
  <c r="O38" i="3"/>
  <c r="O26" i="3"/>
  <c r="O21" i="3"/>
  <c r="R21" i="3" s="1"/>
  <c r="O12" i="3"/>
  <c r="O22" i="3"/>
  <c r="O28" i="3"/>
  <c r="P11" i="3"/>
  <c r="O11" i="3"/>
  <c r="R9" i="3" l="1"/>
  <c r="R17" i="3"/>
  <c r="R21" i="1"/>
  <c r="R8" i="3"/>
  <c r="R35" i="3"/>
  <c r="R24" i="3"/>
  <c r="R27" i="3"/>
  <c r="R30" i="3"/>
  <c r="R28" i="3"/>
  <c r="R38" i="3"/>
  <c r="R37" i="3"/>
  <c r="R31" i="3"/>
  <c r="R19" i="3"/>
  <c r="R13" i="3"/>
  <c r="R5" i="3"/>
  <c r="R12" i="3"/>
  <c r="R10" i="3"/>
  <c r="R4" i="3"/>
  <c r="R3" i="3"/>
  <c r="R7" i="3"/>
  <c r="R14" i="3"/>
  <c r="R23" i="3"/>
  <c r="R22" i="3"/>
  <c r="R26" i="3"/>
  <c r="R25" i="3"/>
  <c r="R6" i="3"/>
  <c r="R15" i="3"/>
  <c r="R2" i="3"/>
  <c r="R11" i="2"/>
  <c r="R36" i="2"/>
  <c r="R47" i="2"/>
  <c r="R21" i="2"/>
  <c r="R40" i="2"/>
  <c r="R43" i="2"/>
  <c r="R26" i="2"/>
  <c r="R55" i="2"/>
  <c r="R57" i="2"/>
  <c r="R69" i="2"/>
  <c r="R64" i="2"/>
  <c r="R18" i="2"/>
  <c r="R17" i="2"/>
  <c r="R27" i="2"/>
  <c r="R23" i="2"/>
  <c r="R46" i="2"/>
  <c r="R5" i="2"/>
  <c r="R10" i="2"/>
  <c r="R34" i="2"/>
  <c r="R24" i="2"/>
  <c r="R20" i="2"/>
  <c r="R7" i="2"/>
  <c r="R75" i="2"/>
  <c r="R79" i="2"/>
  <c r="R80" i="2"/>
  <c r="R61" i="2"/>
  <c r="R66" i="2"/>
  <c r="R58" i="2"/>
  <c r="R60" i="2"/>
  <c r="R65" i="2"/>
  <c r="R50" i="2"/>
  <c r="R49" i="2"/>
  <c r="R42" i="2"/>
  <c r="R29" i="2"/>
  <c r="R35" i="2"/>
  <c r="R44" i="2"/>
  <c r="R28" i="2"/>
  <c r="R19" i="2"/>
  <c r="R4" i="2"/>
  <c r="R9" i="2"/>
  <c r="R12" i="2"/>
  <c r="R2" i="2"/>
  <c r="R22" i="2"/>
  <c r="R82" i="2"/>
  <c r="R16" i="2"/>
  <c r="R81" i="2"/>
  <c r="R39" i="2"/>
  <c r="R8" i="2"/>
  <c r="R78" i="2"/>
  <c r="R6" i="2"/>
  <c r="R38" i="2"/>
  <c r="R13" i="2"/>
  <c r="R48" i="2"/>
  <c r="R15" i="2"/>
  <c r="R33" i="2"/>
  <c r="R39" i="1"/>
  <c r="R49" i="1"/>
  <c r="R30" i="1"/>
  <c r="R32" i="1"/>
  <c r="R13" i="1"/>
  <c r="R7" i="1"/>
  <c r="R35" i="1"/>
  <c r="R2" i="1"/>
  <c r="R45" i="1"/>
  <c r="R22" i="1"/>
  <c r="R40" i="1"/>
  <c r="R4" i="1"/>
  <c r="R50" i="1"/>
  <c r="R24" i="1"/>
  <c r="R28" i="1"/>
  <c r="R27" i="1"/>
  <c r="R42" i="1"/>
  <c r="R14" i="1"/>
  <c r="R48" i="1"/>
  <c r="R23" i="1"/>
  <c r="R47" i="1"/>
  <c r="R11" i="1"/>
  <c r="R18" i="1"/>
  <c r="R12" i="1"/>
  <c r="R46" i="1"/>
  <c r="R9" i="1"/>
  <c r="R19" i="1"/>
  <c r="R44" i="1"/>
  <c r="R37" i="1"/>
  <c r="R34" i="1"/>
  <c r="R20" i="1"/>
  <c r="R17" i="1"/>
  <c r="R15" i="1"/>
  <c r="R10" i="1"/>
  <c r="R5" i="1"/>
  <c r="R3" i="1"/>
  <c r="R6" i="1"/>
  <c r="Q11" i="3"/>
  <c r="Q14" i="2"/>
  <c r="Q8" i="1"/>
  <c r="R14" i="2" l="1"/>
  <c r="R11" i="3"/>
  <c r="R8" i="1"/>
</calcChain>
</file>

<file path=xl/sharedStrings.xml><?xml version="1.0" encoding="utf-8"?>
<sst xmlns="http://schemas.openxmlformats.org/spreadsheetml/2006/main" count="812" uniqueCount="308">
  <si>
    <t>Badacsony t</t>
  </si>
  <si>
    <t>Badacsony p</t>
  </si>
  <si>
    <t>Boglár t</t>
  </si>
  <si>
    <t>Boglár p</t>
  </si>
  <si>
    <t>Csibor</t>
  </si>
  <si>
    <t>Catullus Maximus</t>
  </si>
  <si>
    <t>Badacsony</t>
  </si>
  <si>
    <t>Penny</t>
  </si>
  <si>
    <t>Süvölvény</t>
  </si>
  <si>
    <t>Helios</t>
  </si>
  <si>
    <t>Verenita</t>
  </si>
  <si>
    <t>Siófok</t>
  </si>
  <si>
    <t>Hablaty</t>
  </si>
  <si>
    <t>Indra</t>
  </si>
  <si>
    <t>Fishbone</t>
  </si>
  <si>
    <t>Keszthely</t>
  </si>
  <si>
    <t>Dolce Vita</t>
  </si>
  <si>
    <t>Macska</t>
  </si>
  <si>
    <t>Szigliget</t>
  </si>
  <si>
    <t>Zánka</t>
  </si>
  <si>
    <t>Titkos</t>
  </si>
  <si>
    <t>Széltáncos</t>
  </si>
  <si>
    <t>Albatrosz</t>
  </si>
  <si>
    <t>Marhajó</t>
  </si>
  <si>
    <t>Rozália</t>
  </si>
  <si>
    <t>Marale</t>
  </si>
  <si>
    <t>Solo</t>
  </si>
  <si>
    <t>Anna</t>
  </si>
  <si>
    <t>Kepi</t>
  </si>
  <si>
    <t>Fonyód</t>
  </si>
  <si>
    <t>8One</t>
  </si>
  <si>
    <t>Kismedve</t>
  </si>
  <si>
    <t>Papagena</t>
  </si>
  <si>
    <t>Cormoran</t>
  </si>
  <si>
    <t>Gyenesdiás</t>
  </si>
  <si>
    <t>Mázli</t>
  </si>
  <si>
    <t>Pálköve</t>
  </si>
  <si>
    <t>Obsession</t>
  </si>
  <si>
    <t>Helena</t>
  </si>
  <si>
    <t>Mérges Rája</t>
  </si>
  <si>
    <t>Kenese</t>
  </si>
  <si>
    <t>KIESŐ TÚRA</t>
  </si>
  <si>
    <t>KIESŐ PÁLYA</t>
  </si>
  <si>
    <t>össz pont</t>
  </si>
  <si>
    <t>VÉGEREDMÉNY</t>
  </si>
  <si>
    <t>Tomboló</t>
  </si>
  <si>
    <t>Kerecsen II</t>
  </si>
  <si>
    <t>Concerto</t>
  </si>
  <si>
    <t>Ábrahámhegy</t>
  </si>
  <si>
    <t>Kedvenc</t>
  </si>
  <si>
    <t>Szigliget t</t>
  </si>
  <si>
    <t>Szigliget p</t>
  </si>
  <si>
    <t>Sleepwalker</t>
  </si>
  <si>
    <t>Revolution</t>
  </si>
  <si>
    <t>Puro Contento</t>
  </si>
  <si>
    <t>Vízöntő</t>
  </si>
  <si>
    <t>Capella</t>
  </si>
  <si>
    <t>Lábad X</t>
  </si>
  <si>
    <t>Paquita</t>
  </si>
  <si>
    <t>Tihany</t>
  </si>
  <si>
    <t>Éva</t>
  </si>
  <si>
    <t>ImiJé</t>
  </si>
  <si>
    <t>Yorick</t>
  </si>
  <si>
    <t>Bozos</t>
  </si>
  <si>
    <t>Fun Thomas</t>
  </si>
  <si>
    <t>Semiramis</t>
  </si>
  <si>
    <t>Ettalon</t>
  </si>
  <si>
    <t>Kiliti</t>
  </si>
  <si>
    <t>II. Bombó</t>
  </si>
  <si>
    <t>Sasi</t>
  </si>
  <si>
    <t>Fortuna</t>
  </si>
  <si>
    <t>Aquamarin</t>
  </si>
  <si>
    <t>Sáfrány</t>
  </si>
  <si>
    <t>Kacor Király</t>
  </si>
  <si>
    <t>Széltoló</t>
  </si>
  <si>
    <t>Flamenco</t>
  </si>
  <si>
    <t>Hawaii</t>
  </si>
  <si>
    <t>Club Aliga</t>
  </si>
  <si>
    <t>Rocinante</t>
  </si>
  <si>
    <t>Aloha</t>
  </si>
  <si>
    <t>First</t>
  </si>
  <si>
    <t>Rose</t>
  </si>
  <si>
    <t>Kósza</t>
  </si>
  <si>
    <t>Siófok t</t>
  </si>
  <si>
    <t>Boat</t>
  </si>
  <si>
    <t>Port</t>
  </si>
  <si>
    <t>Márta Mária</t>
  </si>
  <si>
    <t>Balatonföldvár</t>
  </si>
  <si>
    <t>Balatonfüred</t>
  </si>
  <si>
    <t>Falco</t>
  </si>
  <si>
    <t>Balatonlelle</t>
  </si>
  <si>
    <t>Alsóörs</t>
  </si>
  <si>
    <t>Unicornis</t>
  </si>
  <si>
    <t>Tutti</t>
  </si>
  <si>
    <t>Péter-Pál</t>
  </si>
  <si>
    <t>Kerecsen III.</t>
  </si>
  <si>
    <t>Passione</t>
  </si>
  <si>
    <t>Hornet</t>
  </si>
  <si>
    <t>Cirrus III.</t>
  </si>
  <si>
    <t>First 31.7.</t>
  </si>
  <si>
    <t>Beer-Ci</t>
  </si>
  <si>
    <t>Cloud Nine</t>
  </si>
  <si>
    <t>Balatonfűzfő</t>
  </si>
  <si>
    <t>Gyöngy</t>
  </si>
  <si>
    <t>Sófok</t>
  </si>
  <si>
    <t>Smile</t>
  </si>
  <si>
    <t>Fonyód t</t>
  </si>
  <si>
    <t xml:space="preserve">SailNo </t>
  </si>
  <si>
    <t>Hun-211</t>
  </si>
  <si>
    <t>Hun-80</t>
  </si>
  <si>
    <t>Hun-3700</t>
  </si>
  <si>
    <t>Hun-616</t>
  </si>
  <si>
    <t>Hun-1344</t>
  </si>
  <si>
    <t>Hun-3301</t>
  </si>
  <si>
    <t>Hun-5901</t>
  </si>
  <si>
    <t>Hun-13</t>
  </si>
  <si>
    <t>Hun-1803</t>
  </si>
  <si>
    <t>Hun-49</t>
  </si>
  <si>
    <t>Hun-284</t>
  </si>
  <si>
    <t>Hun-876</t>
  </si>
  <si>
    <t>Hun-105</t>
  </si>
  <si>
    <t>Hun-1187</t>
  </si>
  <si>
    <t>Hun-2202</t>
  </si>
  <si>
    <t>Hun-990</t>
  </si>
  <si>
    <t>Hun-963</t>
  </si>
  <si>
    <t>Hun-1218</t>
  </si>
  <si>
    <t>Hun-220</t>
  </si>
  <si>
    <t>Hun-1167</t>
  </si>
  <si>
    <t>Hun-3703</t>
  </si>
  <si>
    <t>GER-105</t>
  </si>
  <si>
    <t>Hun-2</t>
  </si>
  <si>
    <t>Hun-1053</t>
  </si>
  <si>
    <t>Hun-374</t>
  </si>
  <si>
    <t>Hun-325</t>
  </si>
  <si>
    <t>Hun-367</t>
  </si>
  <si>
    <t>Hun-970</t>
  </si>
  <si>
    <t>Hun-1229</t>
  </si>
  <si>
    <t>Hun-5185</t>
  </si>
  <si>
    <t>Hun-14511</t>
  </si>
  <si>
    <t>Hun-1421</t>
  </si>
  <si>
    <t>Hun-1711</t>
  </si>
  <si>
    <t>Hun-1114</t>
  </si>
  <si>
    <t>Hun-3121</t>
  </si>
  <si>
    <t>Hun-1252</t>
  </si>
  <si>
    <t>Hun-7</t>
  </si>
  <si>
    <t>Hun-2996</t>
  </si>
  <si>
    <t>Hun-865</t>
  </si>
  <si>
    <t>Hun-510</t>
  </si>
  <si>
    <t>Slo-20</t>
  </si>
  <si>
    <t>Hun-43</t>
  </si>
  <si>
    <t>Hun-866</t>
  </si>
  <si>
    <t>Hun-1310</t>
  </si>
  <si>
    <t>Hun-1081</t>
  </si>
  <si>
    <t>Hun-504</t>
  </si>
  <si>
    <t>Hun-130</t>
  </si>
  <si>
    <t>Hun-101</t>
  </si>
  <si>
    <t>Hun-113</t>
  </si>
  <si>
    <t>Hun-1459</t>
  </si>
  <si>
    <t>Hun-70</t>
  </si>
  <si>
    <t>Hun-7376</t>
  </si>
  <si>
    <t>Hun-24</t>
  </si>
  <si>
    <t>Hun-5913</t>
  </si>
  <si>
    <t>Hun-1263</t>
  </si>
  <si>
    <t>Hun-1103</t>
  </si>
  <si>
    <t>Hun-2412</t>
  </si>
  <si>
    <t>Hun-2100</t>
  </si>
  <si>
    <t>Hun-1627</t>
  </si>
  <si>
    <t>Hun-656</t>
  </si>
  <si>
    <t>Hun-488</t>
  </si>
  <si>
    <t>Hun-1536</t>
  </si>
  <si>
    <t>Hun-1547</t>
  </si>
  <si>
    <t>Hun-76</t>
  </si>
  <si>
    <t>Hun-1104</t>
  </si>
  <si>
    <t>Hun-20</t>
  </si>
  <si>
    <t>Hun-1347</t>
  </si>
  <si>
    <t>Válóok</t>
  </si>
  <si>
    <t>PilsnerÚr</t>
  </si>
  <si>
    <t>Brownie</t>
  </si>
  <si>
    <t>Maxilla</t>
  </si>
  <si>
    <t>Vivien</t>
  </si>
  <si>
    <t>Discovery 2.0.</t>
  </si>
  <si>
    <t>Thetisz</t>
  </si>
  <si>
    <t>Nimfa</t>
  </si>
  <si>
    <t>Almira</t>
  </si>
  <si>
    <t>Phoenix</t>
  </si>
  <si>
    <t>Atlantik</t>
  </si>
  <si>
    <t>KékMadár</t>
  </si>
  <si>
    <t>Szélvezet</t>
  </si>
  <si>
    <t>Sail vész</t>
  </si>
  <si>
    <t>Vangelis</t>
  </si>
  <si>
    <t>Vica</t>
  </si>
  <si>
    <t>Aranyhal</t>
  </si>
  <si>
    <t>Aquaius</t>
  </si>
  <si>
    <t>Offroad</t>
  </si>
  <si>
    <t>Sopen</t>
  </si>
  <si>
    <t>Dáridó</t>
  </si>
  <si>
    <t>Balu</t>
  </si>
  <si>
    <t>Pacsirta</t>
  </si>
  <si>
    <t>Unicum Next</t>
  </si>
  <si>
    <t>Penelopé</t>
  </si>
  <si>
    <t>Inkukhu</t>
  </si>
  <si>
    <t>Gusty</t>
  </si>
  <si>
    <t>Solus</t>
  </si>
  <si>
    <t>JuppiJé</t>
  </si>
  <si>
    <t>Kék Lotti</t>
  </si>
  <si>
    <t>Break</t>
  </si>
  <si>
    <t>Lilla Flóra</t>
  </si>
  <si>
    <t>Balatonszemes</t>
  </si>
  <si>
    <t>Széplak</t>
  </si>
  <si>
    <t>Balatonboglár</t>
  </si>
  <si>
    <t>Balatonmáriafürdő</t>
  </si>
  <si>
    <t>Ezüstpart Vit. Kik.</t>
  </si>
  <si>
    <t>Balatonalmádi</t>
  </si>
  <si>
    <t>Hun-1211</t>
  </si>
  <si>
    <t>Hun-1518</t>
  </si>
  <si>
    <t>Hun-670</t>
  </si>
  <si>
    <t>Hun-1571</t>
  </si>
  <si>
    <t>Hun-1800</t>
  </si>
  <si>
    <t>Hun-1303</t>
  </si>
  <si>
    <t>Hun-1420</t>
  </si>
  <si>
    <t>Hun-322</t>
  </si>
  <si>
    <t>Hun-1511</t>
  </si>
  <si>
    <t>Hun-1448</t>
  </si>
  <si>
    <t>Hun-4321</t>
  </si>
  <si>
    <t>Hun-1097</t>
  </si>
  <si>
    <t>Hun-1496</t>
  </si>
  <si>
    <t>Hun-1145</t>
  </si>
  <si>
    <t>Hun-441</t>
  </si>
  <si>
    <t>Hun-1119</t>
  </si>
  <si>
    <t>Detty</t>
  </si>
  <si>
    <t>Domby</t>
  </si>
  <si>
    <t>Slim Jim</t>
  </si>
  <si>
    <t>No szekond</t>
  </si>
  <si>
    <t>Nina</t>
  </si>
  <si>
    <t>Döm Döme</t>
  </si>
  <si>
    <t>Oli</t>
  </si>
  <si>
    <t>Kiscsillag</t>
  </si>
  <si>
    <t xml:space="preserve">Alsóörs </t>
  </si>
  <si>
    <t>Blatonszemes</t>
  </si>
  <si>
    <t>Pannónia</t>
  </si>
  <si>
    <t>Tomahawk</t>
  </si>
  <si>
    <t>Hun-99</t>
  </si>
  <si>
    <t>Hun-70/5</t>
  </si>
  <si>
    <t>Tututoo</t>
  </si>
  <si>
    <t>Hun-40</t>
  </si>
  <si>
    <t>Hun-55/1</t>
  </si>
  <si>
    <t>Stefánia</t>
  </si>
  <si>
    <t>Adagio</t>
  </si>
  <si>
    <t>Ónix</t>
  </si>
  <si>
    <t>Ventus et Amores</t>
  </si>
  <si>
    <t>Hun-868</t>
  </si>
  <si>
    <t>Hun-1669</t>
  </si>
  <si>
    <t>Carina</t>
  </si>
  <si>
    <t>Saetta</t>
  </si>
  <si>
    <t>Hun-132</t>
  </si>
  <si>
    <t>Sarah with Love</t>
  </si>
  <si>
    <t>S. Elmo</t>
  </si>
  <si>
    <t>Hun-565</t>
  </si>
  <si>
    <t>Hun-841</t>
  </si>
  <si>
    <t>Bitang</t>
  </si>
  <si>
    <t>Cimbi</t>
  </si>
  <si>
    <t xml:space="preserve">Villaci </t>
  </si>
  <si>
    <t>Hun-108</t>
  </si>
  <si>
    <t>Boszorkány</t>
  </si>
  <si>
    <t>Rum-ly</t>
  </si>
  <si>
    <t>Sobek</t>
  </si>
  <si>
    <t>Hun-1</t>
  </si>
  <si>
    <t>Viktória</t>
  </si>
  <si>
    <t>Paradicsom</t>
  </si>
  <si>
    <t>Hun-9327</t>
  </si>
  <si>
    <t>Vino-bá 2.0.</t>
  </si>
  <si>
    <t>Hun-4913</t>
  </si>
  <si>
    <t>Siófok p (boglári 2. pálya futam)</t>
  </si>
  <si>
    <t>Zsó</t>
  </si>
  <si>
    <t>Patience</t>
  </si>
  <si>
    <t>Víízicsikó</t>
  </si>
  <si>
    <t>Balatonfenyves</t>
  </si>
  <si>
    <t>Foxy Lady</t>
  </si>
  <si>
    <t>Avanti</t>
  </si>
  <si>
    <t>Vöcsök</t>
  </si>
  <si>
    <t>Barátom</t>
  </si>
  <si>
    <t>Aeroplane</t>
  </si>
  <si>
    <t>Westport</t>
  </si>
  <si>
    <t>Red Shark</t>
  </si>
  <si>
    <t>Trias</t>
  </si>
  <si>
    <t>Zebu</t>
  </si>
  <si>
    <t>No name</t>
  </si>
  <si>
    <t>Fonyód p (szigligeti 2. futam)</t>
  </si>
  <si>
    <t>Fortély</t>
  </si>
  <si>
    <t>Raffica</t>
  </si>
  <si>
    <t>Lisa</t>
  </si>
  <si>
    <t>Bébee</t>
  </si>
  <si>
    <t>Bohó</t>
  </si>
  <si>
    <t>Tatus</t>
  </si>
  <si>
    <t>Hobo</t>
  </si>
  <si>
    <t>Roxane</t>
  </si>
  <si>
    <t>Fonyód Port Lacaj</t>
  </si>
  <si>
    <t xml:space="preserve">Zigota </t>
  </si>
  <si>
    <t>Lázadó</t>
  </si>
  <si>
    <t>Irdatlan</t>
  </si>
  <si>
    <t>Gonosz</t>
  </si>
  <si>
    <t>Credo</t>
  </si>
  <si>
    <t>Turul</t>
  </si>
  <si>
    <t>Betty</t>
  </si>
  <si>
    <t>Long step</t>
  </si>
  <si>
    <t>Gyanús cápa</t>
  </si>
  <si>
    <t>Skorpio</t>
  </si>
  <si>
    <t>Aliga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</si>
</sst>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ill="1" applyAlignment="1">
      <alignment wrapText="1"/>
    </xf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right"/>
    </xf>
    <xf numFmtId="0" fontId="1" fillId="0" borderId="1" xfId="0" applyFont="1" applyBorder="1"/>
    <xf numFmtId="0" fontId="0" fillId="0" borderId="3" xfId="0" applyBorder="1"/>
    <xf numFmtId="0" fontId="0" fillId="0" borderId="3" xfId="0" applyFill="1" applyBorder="1" applyAlignment="1">
      <alignment horizontal="right"/>
    </xf>
    <xf numFmtId="0" fontId="0" fillId="0" borderId="3" xfId="0" applyFill="1" applyBorder="1"/>
    <xf numFmtId="0" fontId="0" fillId="0" borderId="4" xfId="0" applyBorder="1"/>
    <xf numFmtId="0" fontId="0" fillId="0" borderId="4" xfId="0" applyFill="1" applyBorder="1"/>
    <xf numFmtId="0" fontId="0" fillId="0" borderId="4" xfId="0" applyFill="1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5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" fontId="0" fillId="0" borderId="8" xfId="0" applyNumberFormat="1" applyBorder="1"/>
    <xf numFmtId="0" fontId="0" fillId="0" borderId="2" xfId="0" applyBorder="1"/>
    <xf numFmtId="0" fontId="0" fillId="0" borderId="3" xfId="0" applyFill="1" applyBorder="1" applyAlignment="1">
      <alignment wrapText="1"/>
    </xf>
    <xf numFmtId="0" fontId="0" fillId="2" borderId="4" xfId="0" applyFill="1" applyBorder="1"/>
    <xf numFmtId="0" fontId="0" fillId="2" borderId="3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0" xfId="0" applyFill="1" applyAlignment="1">
      <alignment horizontal="right"/>
    </xf>
    <xf numFmtId="0" fontId="0" fillId="2" borderId="0" xfId="0" applyFill="1"/>
    <xf numFmtId="0" fontId="0" fillId="2" borderId="3" xfId="0" applyFill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3" xfId="0" applyFont="1" applyFill="1" applyBorder="1"/>
    <xf numFmtId="0" fontId="2" fillId="0" borderId="1" xfId="0" applyFont="1" applyFill="1" applyBorder="1"/>
    <xf numFmtId="0" fontId="0" fillId="0" borderId="12" xfId="0" applyBorder="1"/>
    <xf numFmtId="0" fontId="0" fillId="0" borderId="13" xfId="0" applyBorder="1"/>
    <xf numFmtId="0" fontId="2" fillId="0" borderId="14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3" borderId="18" xfId="0" applyFill="1" applyBorder="1"/>
    <xf numFmtId="0" fontId="0" fillId="3" borderId="19" xfId="0" applyFill="1" applyBorder="1"/>
    <xf numFmtId="0" fontId="0" fillId="0" borderId="20" xfId="0" applyBorder="1"/>
    <xf numFmtId="0" fontId="0" fillId="0" borderId="21" xfId="0" applyBorder="1"/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zoomScale="90" zoomScaleNormal="90" workbookViewId="0"/>
  </sheetViews>
  <sheetFormatPr defaultRowHeight="15" x14ac:dyDescent="0.25"/>
  <cols>
    <col min="2" max="2" width="11.42578125" bestFit="1" customWidth="1"/>
    <col min="3" max="3" width="12" customWidth="1"/>
    <col min="4" max="4" width="13.85546875" bestFit="1" customWidth="1"/>
    <col min="5" max="5" width="8.5703125" style="2" bestFit="1" customWidth="1"/>
    <col min="6" max="6" width="13.5703125" style="2" customWidth="1"/>
    <col min="7" max="7" width="12.85546875" style="2" bestFit="1" customWidth="1"/>
    <col min="8" max="8" width="13.42578125" style="2" bestFit="1" customWidth="1"/>
    <col min="9" max="10" width="9.140625" style="2"/>
    <col min="11" max="11" width="10.7109375" style="2" bestFit="1" customWidth="1"/>
    <col min="12" max="12" width="11.28515625" style="2" bestFit="1" customWidth="1"/>
    <col min="13" max="13" width="9.140625" style="29"/>
    <col min="14" max="14" width="13" style="2" bestFit="1" customWidth="1"/>
    <col min="15" max="16" width="12.140625" bestFit="1" customWidth="1"/>
    <col min="17" max="17" width="10.5703125" bestFit="1" customWidth="1"/>
    <col min="18" max="18" width="17" style="2" customWidth="1"/>
  </cols>
  <sheetData>
    <row r="1" spans="1:18" ht="45.75" thickBot="1" x14ac:dyDescent="0.3">
      <c r="A1" s="22"/>
      <c r="B1" s="18" t="s">
        <v>107</v>
      </c>
      <c r="C1" s="13" t="s">
        <v>84</v>
      </c>
      <c r="D1" s="13" t="s">
        <v>85</v>
      </c>
      <c r="E1" s="14" t="s">
        <v>83</v>
      </c>
      <c r="F1" s="15" t="s">
        <v>272</v>
      </c>
      <c r="G1" s="14" t="s">
        <v>0</v>
      </c>
      <c r="H1" s="14" t="s">
        <v>1</v>
      </c>
      <c r="I1" s="14" t="s">
        <v>2</v>
      </c>
      <c r="J1" s="14" t="s">
        <v>3</v>
      </c>
      <c r="K1" s="14" t="s">
        <v>50</v>
      </c>
      <c r="L1" s="14" t="s">
        <v>51</v>
      </c>
      <c r="M1" s="24" t="s">
        <v>106</v>
      </c>
      <c r="N1" s="16" t="s">
        <v>287</v>
      </c>
      <c r="O1" s="13" t="s">
        <v>41</v>
      </c>
      <c r="P1" s="13" t="s">
        <v>42</v>
      </c>
      <c r="Q1" s="13" t="s">
        <v>43</v>
      </c>
      <c r="R1" s="17" t="s">
        <v>44</v>
      </c>
    </row>
    <row r="2" spans="1:18" x14ac:dyDescent="0.25">
      <c r="A2" s="31">
        <v>1</v>
      </c>
      <c r="B2" s="36" t="s">
        <v>112</v>
      </c>
      <c r="C2" s="38" t="s">
        <v>38</v>
      </c>
      <c r="D2" s="19" t="s">
        <v>88</v>
      </c>
      <c r="E2" s="11">
        <v>2</v>
      </c>
      <c r="F2" s="12">
        <v>4</v>
      </c>
      <c r="G2" s="11">
        <v>7</v>
      </c>
      <c r="H2" s="11">
        <v>1</v>
      </c>
      <c r="I2" s="11">
        <v>1</v>
      </c>
      <c r="J2" s="11">
        <v>4</v>
      </c>
      <c r="K2" s="11">
        <v>4</v>
      </c>
      <c r="L2" s="11">
        <v>2</v>
      </c>
      <c r="M2" s="25">
        <v>5</v>
      </c>
      <c r="N2" s="11">
        <v>1</v>
      </c>
      <c r="O2" s="10">
        <f t="shared" ref="O2:O33" si="0">MAX(E2,G2,I2,K2,M2)</f>
        <v>7</v>
      </c>
      <c r="P2" s="10">
        <f t="shared" ref="P2:P33" si="1">MAX(F2,H2,J2,L2,N2)</f>
        <v>4</v>
      </c>
      <c r="Q2" s="10">
        <f t="shared" ref="Q2:Q33" si="2">SUM(E2:N2)</f>
        <v>31</v>
      </c>
      <c r="R2" s="34">
        <f t="shared" ref="R2:R33" si="3">SUM(E2:N2)-O2-P2</f>
        <v>20</v>
      </c>
    </row>
    <row r="3" spans="1:18" x14ac:dyDescent="0.25">
      <c r="A3" s="32">
        <v>2</v>
      </c>
      <c r="B3" s="37" t="s">
        <v>126</v>
      </c>
      <c r="C3" s="32" t="s">
        <v>37</v>
      </c>
      <c r="D3" s="20" t="s">
        <v>59</v>
      </c>
      <c r="E3" s="6">
        <v>6</v>
      </c>
      <c r="F3" s="6">
        <v>2</v>
      </c>
      <c r="G3" s="8">
        <v>17</v>
      </c>
      <c r="H3" s="8">
        <v>17</v>
      </c>
      <c r="I3" s="8">
        <v>3</v>
      </c>
      <c r="J3" s="8">
        <v>3</v>
      </c>
      <c r="K3" s="8">
        <v>3</v>
      </c>
      <c r="L3" s="8">
        <v>1</v>
      </c>
      <c r="M3" s="26">
        <v>1</v>
      </c>
      <c r="N3" s="8">
        <v>2</v>
      </c>
      <c r="O3" s="5">
        <f t="shared" si="0"/>
        <v>17</v>
      </c>
      <c r="P3" s="5">
        <f t="shared" si="1"/>
        <v>17</v>
      </c>
      <c r="Q3" s="5">
        <f t="shared" si="2"/>
        <v>55</v>
      </c>
      <c r="R3" s="35">
        <f t="shared" si="3"/>
        <v>21</v>
      </c>
    </row>
    <row r="4" spans="1:18" x14ac:dyDescent="0.25">
      <c r="A4" s="32">
        <v>3</v>
      </c>
      <c r="B4" s="37" t="s">
        <v>109</v>
      </c>
      <c r="C4" s="32" t="s">
        <v>30</v>
      </c>
      <c r="D4" s="20" t="s">
        <v>11</v>
      </c>
      <c r="E4" s="6">
        <v>5</v>
      </c>
      <c r="F4" s="6">
        <v>1</v>
      </c>
      <c r="G4" s="6">
        <v>3</v>
      </c>
      <c r="H4" s="8">
        <v>2</v>
      </c>
      <c r="I4" s="6">
        <v>7</v>
      </c>
      <c r="J4" s="6">
        <v>2</v>
      </c>
      <c r="K4" s="6">
        <v>6</v>
      </c>
      <c r="L4" s="6">
        <v>3</v>
      </c>
      <c r="M4" s="27">
        <v>14</v>
      </c>
      <c r="N4" s="6">
        <v>5</v>
      </c>
      <c r="O4" s="5">
        <f t="shared" si="0"/>
        <v>14</v>
      </c>
      <c r="P4" s="5">
        <f t="shared" si="1"/>
        <v>5</v>
      </c>
      <c r="Q4" s="5">
        <f t="shared" si="2"/>
        <v>48</v>
      </c>
      <c r="R4" s="35">
        <f t="shared" si="3"/>
        <v>29</v>
      </c>
    </row>
    <row r="5" spans="1:18" x14ac:dyDescent="0.25">
      <c r="A5" s="32">
        <v>4</v>
      </c>
      <c r="B5" s="37" t="s">
        <v>113</v>
      </c>
      <c r="C5" s="32" t="s">
        <v>57</v>
      </c>
      <c r="D5" s="20" t="s">
        <v>29</v>
      </c>
      <c r="E5" s="8">
        <v>9</v>
      </c>
      <c r="F5" s="6">
        <v>3</v>
      </c>
      <c r="G5" s="8">
        <v>14</v>
      </c>
      <c r="H5" s="8">
        <v>10</v>
      </c>
      <c r="I5" s="8">
        <v>6</v>
      </c>
      <c r="J5" s="8">
        <v>1</v>
      </c>
      <c r="K5" s="8">
        <v>11</v>
      </c>
      <c r="L5" s="8">
        <v>4</v>
      </c>
      <c r="M5" s="26">
        <v>6</v>
      </c>
      <c r="N5" s="8">
        <v>3</v>
      </c>
      <c r="O5" s="5">
        <f t="shared" si="0"/>
        <v>14</v>
      </c>
      <c r="P5" s="5">
        <f t="shared" si="1"/>
        <v>10</v>
      </c>
      <c r="Q5" s="5">
        <f t="shared" si="2"/>
        <v>67</v>
      </c>
      <c r="R5" s="35">
        <f t="shared" si="3"/>
        <v>43</v>
      </c>
    </row>
    <row r="6" spans="1:18" x14ac:dyDescent="0.25">
      <c r="A6" s="32">
        <v>5</v>
      </c>
      <c r="B6" s="37"/>
      <c r="C6" s="32" t="s">
        <v>89</v>
      </c>
      <c r="D6" s="20" t="s">
        <v>90</v>
      </c>
      <c r="E6" s="8">
        <v>10</v>
      </c>
      <c r="F6" s="6">
        <v>8</v>
      </c>
      <c r="G6" s="8">
        <v>2</v>
      </c>
      <c r="H6" s="8">
        <v>4</v>
      </c>
      <c r="I6" s="8">
        <v>9</v>
      </c>
      <c r="J6" s="8">
        <v>8.5</v>
      </c>
      <c r="K6" s="8">
        <v>9</v>
      </c>
      <c r="L6" s="8">
        <v>6</v>
      </c>
      <c r="M6" s="26">
        <v>14</v>
      </c>
      <c r="N6" s="8">
        <v>4</v>
      </c>
      <c r="O6" s="5">
        <f t="shared" si="0"/>
        <v>14</v>
      </c>
      <c r="P6" s="5">
        <f t="shared" si="1"/>
        <v>8.5</v>
      </c>
      <c r="Q6" s="5">
        <f t="shared" si="2"/>
        <v>74.5</v>
      </c>
      <c r="R6" s="35">
        <f t="shared" si="3"/>
        <v>52</v>
      </c>
    </row>
    <row r="7" spans="1:18" ht="15.75" thickBot="1" x14ac:dyDescent="0.3">
      <c r="A7" s="32">
        <v>6</v>
      </c>
      <c r="B7" s="37" t="s">
        <v>111</v>
      </c>
      <c r="C7" s="33" t="s">
        <v>80</v>
      </c>
      <c r="D7" s="20" t="s">
        <v>87</v>
      </c>
      <c r="E7" s="6">
        <v>19</v>
      </c>
      <c r="F7" s="6">
        <v>5</v>
      </c>
      <c r="G7" s="6">
        <v>15</v>
      </c>
      <c r="H7" s="8">
        <v>5</v>
      </c>
      <c r="I7" s="6">
        <v>14</v>
      </c>
      <c r="J7" s="6">
        <v>6</v>
      </c>
      <c r="K7" s="6">
        <v>8</v>
      </c>
      <c r="L7" s="6">
        <v>7</v>
      </c>
      <c r="M7" s="27">
        <v>10</v>
      </c>
      <c r="N7" s="6">
        <v>19</v>
      </c>
      <c r="O7" s="5">
        <f t="shared" si="0"/>
        <v>19</v>
      </c>
      <c r="P7" s="5">
        <f t="shared" si="1"/>
        <v>19</v>
      </c>
      <c r="Q7" s="5">
        <f t="shared" si="2"/>
        <v>108</v>
      </c>
      <c r="R7" s="35">
        <f t="shared" si="3"/>
        <v>70</v>
      </c>
    </row>
    <row r="8" spans="1:18" x14ac:dyDescent="0.25">
      <c r="A8" s="32">
        <v>7</v>
      </c>
      <c r="B8" s="20" t="s">
        <v>108</v>
      </c>
      <c r="C8" s="10" t="s">
        <v>86</v>
      </c>
      <c r="D8" s="5" t="s">
        <v>48</v>
      </c>
      <c r="E8" s="8">
        <v>16</v>
      </c>
      <c r="F8" s="6">
        <v>7</v>
      </c>
      <c r="G8" s="8">
        <v>12</v>
      </c>
      <c r="H8" s="8">
        <v>7</v>
      </c>
      <c r="I8" s="8">
        <v>13</v>
      </c>
      <c r="J8" s="8">
        <v>7</v>
      </c>
      <c r="K8" s="8">
        <v>13</v>
      </c>
      <c r="L8" s="8">
        <v>5</v>
      </c>
      <c r="M8" s="26">
        <v>14</v>
      </c>
      <c r="N8" s="8">
        <v>6</v>
      </c>
      <c r="O8" s="5">
        <f t="shared" si="0"/>
        <v>16</v>
      </c>
      <c r="P8" s="5">
        <f t="shared" si="1"/>
        <v>7</v>
      </c>
      <c r="Q8" s="5">
        <f t="shared" si="2"/>
        <v>100</v>
      </c>
      <c r="R8" s="35">
        <f t="shared" si="3"/>
        <v>77</v>
      </c>
    </row>
    <row r="9" spans="1:18" x14ac:dyDescent="0.25">
      <c r="A9" s="32">
        <v>8</v>
      </c>
      <c r="B9" s="20" t="s">
        <v>119</v>
      </c>
      <c r="C9" s="5" t="s">
        <v>28</v>
      </c>
      <c r="D9" s="5" t="s">
        <v>15</v>
      </c>
      <c r="E9" s="8">
        <v>25</v>
      </c>
      <c r="F9" s="6">
        <v>21</v>
      </c>
      <c r="G9" s="8">
        <v>5</v>
      </c>
      <c r="H9" s="8">
        <v>3</v>
      </c>
      <c r="I9" s="8">
        <v>10</v>
      </c>
      <c r="J9" s="8">
        <v>21</v>
      </c>
      <c r="K9" s="8">
        <v>1</v>
      </c>
      <c r="L9" s="8">
        <v>19</v>
      </c>
      <c r="M9" s="26">
        <v>14</v>
      </c>
      <c r="N9" s="8">
        <v>19</v>
      </c>
      <c r="O9" s="5">
        <f t="shared" si="0"/>
        <v>25</v>
      </c>
      <c r="P9" s="5">
        <f t="shared" si="1"/>
        <v>21</v>
      </c>
      <c r="Q9" s="5">
        <f t="shared" si="2"/>
        <v>138</v>
      </c>
      <c r="R9" s="35">
        <f t="shared" si="3"/>
        <v>92</v>
      </c>
    </row>
    <row r="10" spans="1:18" x14ac:dyDescent="0.25">
      <c r="A10" s="32">
        <v>9</v>
      </c>
      <c r="B10" s="20" t="s">
        <v>114</v>
      </c>
      <c r="C10" s="5" t="s">
        <v>74</v>
      </c>
      <c r="D10" s="5" t="s">
        <v>91</v>
      </c>
      <c r="E10" s="8">
        <v>1</v>
      </c>
      <c r="F10" s="6">
        <v>21</v>
      </c>
      <c r="G10" s="8">
        <v>1</v>
      </c>
      <c r="H10" s="8">
        <v>17</v>
      </c>
      <c r="I10" s="8">
        <v>21</v>
      </c>
      <c r="J10" s="8">
        <v>21</v>
      </c>
      <c r="K10" s="8">
        <v>19</v>
      </c>
      <c r="L10" s="8">
        <v>19</v>
      </c>
      <c r="M10" s="26">
        <v>3</v>
      </c>
      <c r="N10" s="8">
        <v>19</v>
      </c>
      <c r="O10" s="5">
        <f t="shared" si="0"/>
        <v>21</v>
      </c>
      <c r="P10" s="5">
        <f t="shared" si="1"/>
        <v>21</v>
      </c>
      <c r="Q10" s="5">
        <f t="shared" si="2"/>
        <v>142</v>
      </c>
      <c r="R10" s="35">
        <f t="shared" si="3"/>
        <v>100</v>
      </c>
    </row>
    <row r="11" spans="1:18" x14ac:dyDescent="0.25">
      <c r="A11" s="32">
        <v>10</v>
      </c>
      <c r="B11" s="20" t="s">
        <v>121</v>
      </c>
      <c r="C11" s="5" t="s">
        <v>95</v>
      </c>
      <c r="D11" s="5" t="s">
        <v>59</v>
      </c>
      <c r="E11" s="8">
        <v>25</v>
      </c>
      <c r="F11" s="6">
        <v>6</v>
      </c>
      <c r="G11" s="8">
        <v>13</v>
      </c>
      <c r="H11" s="8">
        <v>11</v>
      </c>
      <c r="I11" s="8">
        <v>16</v>
      </c>
      <c r="J11" s="8">
        <v>8</v>
      </c>
      <c r="K11" s="8">
        <v>19</v>
      </c>
      <c r="L11" s="8">
        <v>19</v>
      </c>
      <c r="M11" s="26">
        <v>14</v>
      </c>
      <c r="N11" s="8">
        <v>19</v>
      </c>
      <c r="O11" s="5">
        <f t="shared" si="0"/>
        <v>25</v>
      </c>
      <c r="P11" s="5">
        <f t="shared" si="1"/>
        <v>19</v>
      </c>
      <c r="Q11" s="5">
        <f t="shared" si="2"/>
        <v>150</v>
      </c>
      <c r="R11" s="35">
        <f t="shared" si="3"/>
        <v>106</v>
      </c>
    </row>
    <row r="12" spans="1:18" x14ac:dyDescent="0.25">
      <c r="A12" s="32">
        <v>11</v>
      </c>
      <c r="B12" s="20" t="s">
        <v>125</v>
      </c>
      <c r="C12" s="5" t="s">
        <v>100</v>
      </c>
      <c r="D12" s="5" t="s">
        <v>40</v>
      </c>
      <c r="E12" s="8">
        <v>4</v>
      </c>
      <c r="F12" s="6">
        <v>21</v>
      </c>
      <c r="G12" s="8">
        <v>17</v>
      </c>
      <c r="H12" s="8">
        <v>17</v>
      </c>
      <c r="I12" s="8">
        <v>8</v>
      </c>
      <c r="J12" s="8">
        <v>9</v>
      </c>
      <c r="K12" s="8">
        <v>19</v>
      </c>
      <c r="L12" s="8">
        <v>19</v>
      </c>
      <c r="M12" s="26">
        <v>14</v>
      </c>
      <c r="N12" s="8">
        <v>19</v>
      </c>
      <c r="O12" s="5">
        <f t="shared" si="0"/>
        <v>19</v>
      </c>
      <c r="P12" s="5">
        <f t="shared" si="1"/>
        <v>21</v>
      </c>
      <c r="Q12" s="5">
        <f t="shared" si="2"/>
        <v>147</v>
      </c>
      <c r="R12" s="35">
        <f t="shared" si="3"/>
        <v>107</v>
      </c>
    </row>
    <row r="13" spans="1:18" x14ac:dyDescent="0.25">
      <c r="A13" s="32">
        <v>12</v>
      </c>
      <c r="B13" s="20" t="s">
        <v>118</v>
      </c>
      <c r="C13" s="5" t="s">
        <v>94</v>
      </c>
      <c r="D13" s="5" t="s">
        <v>87</v>
      </c>
      <c r="E13" s="8">
        <v>25</v>
      </c>
      <c r="F13" s="6">
        <v>21</v>
      </c>
      <c r="G13" s="8">
        <v>11</v>
      </c>
      <c r="H13" s="8">
        <v>17</v>
      </c>
      <c r="I13" s="8">
        <v>2</v>
      </c>
      <c r="J13" s="8">
        <v>21</v>
      </c>
      <c r="K13" s="8">
        <v>7</v>
      </c>
      <c r="L13" s="8">
        <v>19</v>
      </c>
      <c r="M13" s="26">
        <v>14</v>
      </c>
      <c r="N13" s="8">
        <v>19</v>
      </c>
      <c r="O13" s="5">
        <f t="shared" si="0"/>
        <v>25</v>
      </c>
      <c r="P13" s="5">
        <f t="shared" si="1"/>
        <v>21</v>
      </c>
      <c r="Q13" s="5">
        <f t="shared" si="2"/>
        <v>156</v>
      </c>
      <c r="R13" s="35">
        <f t="shared" si="3"/>
        <v>110</v>
      </c>
    </row>
    <row r="14" spans="1:18" x14ac:dyDescent="0.25">
      <c r="A14" s="32">
        <v>13</v>
      </c>
      <c r="B14" s="20" t="s">
        <v>242</v>
      </c>
      <c r="C14" s="5" t="s">
        <v>239</v>
      </c>
      <c r="D14" s="5" t="s">
        <v>209</v>
      </c>
      <c r="E14" s="8">
        <v>25</v>
      </c>
      <c r="F14" s="6">
        <v>21</v>
      </c>
      <c r="G14" s="8">
        <v>17</v>
      </c>
      <c r="H14" s="8">
        <v>17</v>
      </c>
      <c r="I14" s="8">
        <v>4</v>
      </c>
      <c r="J14" s="8">
        <v>5</v>
      </c>
      <c r="K14" s="8">
        <v>19</v>
      </c>
      <c r="L14" s="8">
        <v>19</v>
      </c>
      <c r="M14" s="26">
        <v>14</v>
      </c>
      <c r="N14" s="8">
        <v>19</v>
      </c>
      <c r="O14" s="5">
        <f t="shared" si="0"/>
        <v>25</v>
      </c>
      <c r="P14" s="5">
        <f t="shared" si="1"/>
        <v>21</v>
      </c>
      <c r="Q14" s="5">
        <f t="shared" si="2"/>
        <v>160</v>
      </c>
      <c r="R14" s="35">
        <f t="shared" si="3"/>
        <v>114</v>
      </c>
    </row>
    <row r="15" spans="1:18" x14ac:dyDescent="0.25">
      <c r="A15" s="32">
        <v>14</v>
      </c>
      <c r="B15" s="20" t="s">
        <v>116</v>
      </c>
      <c r="C15" s="5" t="s">
        <v>31</v>
      </c>
      <c r="D15" s="5" t="s">
        <v>90</v>
      </c>
      <c r="E15" s="8">
        <v>25</v>
      </c>
      <c r="F15" s="6">
        <v>21</v>
      </c>
      <c r="G15" s="8">
        <v>10</v>
      </c>
      <c r="H15" s="8">
        <v>17</v>
      </c>
      <c r="I15" s="8">
        <v>15</v>
      </c>
      <c r="J15" s="8">
        <v>21</v>
      </c>
      <c r="K15" s="8">
        <v>2</v>
      </c>
      <c r="L15" s="8">
        <v>19</v>
      </c>
      <c r="M15" s="26">
        <v>14</v>
      </c>
      <c r="N15" s="8">
        <v>19</v>
      </c>
      <c r="O15" s="5">
        <f t="shared" si="0"/>
        <v>25</v>
      </c>
      <c r="P15" s="5">
        <f t="shared" si="1"/>
        <v>21</v>
      </c>
      <c r="Q15" s="5">
        <f t="shared" si="2"/>
        <v>163</v>
      </c>
      <c r="R15" s="35">
        <f t="shared" si="3"/>
        <v>117</v>
      </c>
    </row>
    <row r="16" spans="1:18" x14ac:dyDescent="0.25">
      <c r="A16" s="32">
        <v>16</v>
      </c>
      <c r="B16" s="20" t="s">
        <v>115</v>
      </c>
      <c r="C16" s="5" t="s">
        <v>92</v>
      </c>
      <c r="D16" s="5" t="s">
        <v>6</v>
      </c>
      <c r="E16" s="8">
        <v>25</v>
      </c>
      <c r="F16" s="6">
        <v>21</v>
      </c>
      <c r="G16" s="8">
        <v>8</v>
      </c>
      <c r="H16" s="8">
        <v>8</v>
      </c>
      <c r="I16" s="8">
        <v>21</v>
      </c>
      <c r="J16" s="8">
        <v>21</v>
      </c>
      <c r="K16" s="8">
        <v>19</v>
      </c>
      <c r="L16" s="8">
        <v>19</v>
      </c>
      <c r="M16" s="26">
        <v>4</v>
      </c>
      <c r="N16" s="8">
        <v>19</v>
      </c>
      <c r="O16" s="5">
        <f t="shared" si="0"/>
        <v>25</v>
      </c>
      <c r="P16" s="5">
        <f t="shared" si="1"/>
        <v>21</v>
      </c>
      <c r="Q16" s="5">
        <f t="shared" si="2"/>
        <v>165</v>
      </c>
      <c r="R16" s="35">
        <f t="shared" si="3"/>
        <v>119</v>
      </c>
    </row>
    <row r="17" spans="1:18" x14ac:dyDescent="0.25">
      <c r="A17" s="32">
        <v>15</v>
      </c>
      <c r="B17" s="20" t="s">
        <v>120</v>
      </c>
      <c r="C17" s="5" t="s">
        <v>32</v>
      </c>
      <c r="D17" s="5" t="s">
        <v>19</v>
      </c>
      <c r="E17" s="8">
        <v>25</v>
      </c>
      <c r="F17" s="6">
        <v>21</v>
      </c>
      <c r="G17" s="6">
        <v>4</v>
      </c>
      <c r="H17" s="8">
        <v>9</v>
      </c>
      <c r="I17" s="8">
        <v>21</v>
      </c>
      <c r="J17" s="8">
        <v>21</v>
      </c>
      <c r="K17" s="8">
        <v>12</v>
      </c>
      <c r="L17" s="8">
        <v>19</v>
      </c>
      <c r="M17" s="26">
        <v>14</v>
      </c>
      <c r="N17" s="8">
        <v>19</v>
      </c>
      <c r="O17" s="5">
        <f t="shared" si="0"/>
        <v>25</v>
      </c>
      <c r="P17" s="5">
        <f t="shared" si="1"/>
        <v>21</v>
      </c>
      <c r="Q17" s="5">
        <f t="shared" si="2"/>
        <v>165</v>
      </c>
      <c r="R17" s="35">
        <f t="shared" si="3"/>
        <v>119</v>
      </c>
    </row>
    <row r="18" spans="1:18" x14ac:dyDescent="0.25">
      <c r="A18" s="32">
        <v>17</v>
      </c>
      <c r="B18" s="20" t="s">
        <v>117</v>
      </c>
      <c r="C18" s="5" t="s">
        <v>93</v>
      </c>
      <c r="D18" s="5" t="s">
        <v>15</v>
      </c>
      <c r="E18" s="8">
        <v>25</v>
      </c>
      <c r="F18" s="6">
        <v>21</v>
      </c>
      <c r="G18" s="8">
        <v>6</v>
      </c>
      <c r="H18" s="8">
        <v>6</v>
      </c>
      <c r="I18" s="8">
        <v>21</v>
      </c>
      <c r="J18" s="8">
        <v>21</v>
      </c>
      <c r="K18" s="8">
        <v>19</v>
      </c>
      <c r="L18" s="8">
        <v>19</v>
      </c>
      <c r="M18" s="26">
        <v>14</v>
      </c>
      <c r="N18" s="8">
        <v>19</v>
      </c>
      <c r="O18" s="5">
        <f t="shared" si="0"/>
        <v>25</v>
      </c>
      <c r="P18" s="5">
        <f t="shared" si="1"/>
        <v>21</v>
      </c>
      <c r="Q18" s="5">
        <f t="shared" si="2"/>
        <v>171</v>
      </c>
      <c r="R18" s="35">
        <f t="shared" si="3"/>
        <v>125</v>
      </c>
    </row>
    <row r="19" spans="1:18" x14ac:dyDescent="0.25">
      <c r="A19" s="32">
        <v>18</v>
      </c>
      <c r="B19" s="20" t="s">
        <v>110</v>
      </c>
      <c r="C19" s="5" t="s">
        <v>52</v>
      </c>
      <c r="D19" s="5" t="s">
        <v>87</v>
      </c>
      <c r="E19" s="8">
        <v>8</v>
      </c>
      <c r="F19" s="6">
        <v>21</v>
      </c>
      <c r="G19" s="8">
        <v>9</v>
      </c>
      <c r="H19" s="8">
        <v>17</v>
      </c>
      <c r="I19" s="8">
        <v>21</v>
      </c>
      <c r="J19" s="8">
        <v>21</v>
      </c>
      <c r="K19" s="8">
        <v>19</v>
      </c>
      <c r="L19" s="8">
        <v>19</v>
      </c>
      <c r="M19" s="26">
        <v>14</v>
      </c>
      <c r="N19" s="8">
        <v>19</v>
      </c>
      <c r="O19" s="5">
        <f t="shared" si="0"/>
        <v>21</v>
      </c>
      <c r="P19" s="5">
        <f t="shared" si="1"/>
        <v>21</v>
      </c>
      <c r="Q19" s="5">
        <f t="shared" si="2"/>
        <v>168</v>
      </c>
      <c r="R19" s="35">
        <f t="shared" si="3"/>
        <v>126</v>
      </c>
    </row>
    <row r="20" spans="1:18" x14ac:dyDescent="0.25">
      <c r="A20" s="32">
        <v>19</v>
      </c>
      <c r="B20" s="20" t="s">
        <v>115</v>
      </c>
      <c r="C20" s="5" t="s">
        <v>98</v>
      </c>
      <c r="D20" s="5" t="s">
        <v>11</v>
      </c>
      <c r="E20" s="8">
        <v>3</v>
      </c>
      <c r="F20" s="6">
        <v>21</v>
      </c>
      <c r="G20" s="8">
        <v>17</v>
      </c>
      <c r="H20" s="8">
        <v>17</v>
      </c>
      <c r="I20" s="8">
        <v>21</v>
      </c>
      <c r="J20" s="8">
        <v>21</v>
      </c>
      <c r="K20" s="8">
        <v>19</v>
      </c>
      <c r="L20" s="8">
        <v>19</v>
      </c>
      <c r="M20" s="26">
        <v>14</v>
      </c>
      <c r="N20" s="8">
        <v>19</v>
      </c>
      <c r="O20" s="5">
        <f t="shared" si="0"/>
        <v>21</v>
      </c>
      <c r="P20" s="5">
        <f t="shared" si="1"/>
        <v>21</v>
      </c>
      <c r="Q20" s="5">
        <f t="shared" si="2"/>
        <v>171</v>
      </c>
      <c r="R20" s="35">
        <f t="shared" si="3"/>
        <v>129</v>
      </c>
    </row>
    <row r="21" spans="1:18" x14ac:dyDescent="0.25">
      <c r="A21" s="32">
        <v>20</v>
      </c>
      <c r="B21" s="20" t="s">
        <v>110</v>
      </c>
      <c r="C21" s="5" t="s">
        <v>45</v>
      </c>
      <c r="D21" s="5" t="s">
        <v>90</v>
      </c>
      <c r="E21" s="8">
        <v>13</v>
      </c>
      <c r="F21" s="6">
        <v>21</v>
      </c>
      <c r="G21" s="8">
        <v>17</v>
      </c>
      <c r="H21" s="8">
        <v>17</v>
      </c>
      <c r="I21" s="8">
        <v>12</v>
      </c>
      <c r="J21" s="8">
        <v>21</v>
      </c>
      <c r="K21" s="8">
        <v>16</v>
      </c>
      <c r="L21" s="8">
        <v>19</v>
      </c>
      <c r="M21" s="26">
        <v>14</v>
      </c>
      <c r="N21" s="8">
        <v>19</v>
      </c>
      <c r="O21" s="5">
        <f t="shared" si="0"/>
        <v>17</v>
      </c>
      <c r="P21" s="5">
        <f t="shared" si="1"/>
        <v>21</v>
      </c>
      <c r="Q21" s="5">
        <f t="shared" si="2"/>
        <v>169</v>
      </c>
      <c r="R21" s="35">
        <f t="shared" si="3"/>
        <v>131</v>
      </c>
    </row>
    <row r="22" spans="1:18" x14ac:dyDescent="0.25">
      <c r="A22" s="32">
        <v>21</v>
      </c>
      <c r="B22" s="20" t="s">
        <v>241</v>
      </c>
      <c r="C22" s="5" t="s">
        <v>240</v>
      </c>
      <c r="D22" s="5" t="s">
        <v>207</v>
      </c>
      <c r="E22" s="8">
        <v>25</v>
      </c>
      <c r="F22" s="6">
        <v>21</v>
      </c>
      <c r="G22" s="8">
        <v>17</v>
      </c>
      <c r="H22" s="8">
        <v>17</v>
      </c>
      <c r="I22" s="8">
        <v>5</v>
      </c>
      <c r="J22" s="8">
        <v>21</v>
      </c>
      <c r="K22" s="8">
        <v>19</v>
      </c>
      <c r="L22" s="8">
        <v>19</v>
      </c>
      <c r="M22" s="26">
        <v>14</v>
      </c>
      <c r="N22" s="8">
        <v>19</v>
      </c>
      <c r="O22" s="5">
        <f t="shared" si="0"/>
        <v>25</v>
      </c>
      <c r="P22" s="5">
        <f t="shared" si="1"/>
        <v>21</v>
      </c>
      <c r="Q22" s="5">
        <f t="shared" si="2"/>
        <v>177</v>
      </c>
      <c r="R22" s="35">
        <f t="shared" si="3"/>
        <v>131</v>
      </c>
    </row>
    <row r="23" spans="1:18" x14ac:dyDescent="0.25">
      <c r="A23" s="32">
        <v>22</v>
      </c>
      <c r="B23" s="20" t="s">
        <v>128</v>
      </c>
      <c r="C23" s="5" t="s">
        <v>53</v>
      </c>
      <c r="D23" s="5" t="s">
        <v>104</v>
      </c>
      <c r="E23" s="6">
        <v>7</v>
      </c>
      <c r="F23" s="6">
        <v>21</v>
      </c>
      <c r="G23" s="8">
        <v>17</v>
      </c>
      <c r="H23" s="8">
        <v>17</v>
      </c>
      <c r="I23" s="8">
        <v>21</v>
      </c>
      <c r="J23" s="8">
        <v>21</v>
      </c>
      <c r="K23" s="8">
        <v>19</v>
      </c>
      <c r="L23" s="8">
        <v>19</v>
      </c>
      <c r="M23" s="26">
        <v>14</v>
      </c>
      <c r="N23" s="8">
        <v>19</v>
      </c>
      <c r="O23" s="5">
        <f t="shared" si="0"/>
        <v>21</v>
      </c>
      <c r="P23" s="5">
        <f t="shared" si="1"/>
        <v>21</v>
      </c>
      <c r="Q23" s="5">
        <f t="shared" si="2"/>
        <v>175</v>
      </c>
      <c r="R23" s="35">
        <f t="shared" si="3"/>
        <v>133</v>
      </c>
    </row>
    <row r="24" spans="1:18" x14ac:dyDescent="0.25">
      <c r="A24" s="32">
        <v>23</v>
      </c>
      <c r="B24" s="21"/>
      <c r="C24" s="5" t="s">
        <v>281</v>
      </c>
      <c r="D24" s="5" t="s">
        <v>209</v>
      </c>
      <c r="E24" s="8">
        <v>25</v>
      </c>
      <c r="F24" s="6">
        <v>21</v>
      </c>
      <c r="G24" s="8">
        <v>17</v>
      </c>
      <c r="H24" s="8">
        <v>17</v>
      </c>
      <c r="I24" s="8">
        <v>21</v>
      </c>
      <c r="J24" s="8">
        <v>21</v>
      </c>
      <c r="K24" s="8">
        <v>5</v>
      </c>
      <c r="L24" s="8">
        <v>19</v>
      </c>
      <c r="M24" s="26">
        <v>14</v>
      </c>
      <c r="N24" s="8">
        <v>19</v>
      </c>
      <c r="O24" s="5">
        <f t="shared" si="0"/>
        <v>25</v>
      </c>
      <c r="P24" s="5">
        <f t="shared" si="1"/>
        <v>21</v>
      </c>
      <c r="Q24" s="5">
        <f t="shared" si="2"/>
        <v>179</v>
      </c>
      <c r="R24" s="35">
        <f t="shared" si="3"/>
        <v>133</v>
      </c>
    </row>
    <row r="25" spans="1:18" x14ac:dyDescent="0.25">
      <c r="A25" s="32">
        <v>24</v>
      </c>
      <c r="B25" s="20"/>
      <c r="C25" s="6" t="s">
        <v>288</v>
      </c>
      <c r="D25" s="6" t="s">
        <v>29</v>
      </c>
      <c r="E25" s="8">
        <v>25</v>
      </c>
      <c r="F25" s="6">
        <v>21</v>
      </c>
      <c r="G25" s="8">
        <v>17</v>
      </c>
      <c r="H25" s="8">
        <v>17</v>
      </c>
      <c r="I25" s="8">
        <v>21</v>
      </c>
      <c r="J25" s="8">
        <v>21</v>
      </c>
      <c r="K25" s="8">
        <v>19</v>
      </c>
      <c r="L25" s="8">
        <v>19</v>
      </c>
      <c r="M25" s="26">
        <v>2</v>
      </c>
      <c r="N25" s="8">
        <v>19</v>
      </c>
      <c r="O25" s="5">
        <f t="shared" si="0"/>
        <v>25</v>
      </c>
      <c r="P25" s="5">
        <f t="shared" si="1"/>
        <v>21</v>
      </c>
      <c r="Q25" s="5">
        <f t="shared" si="2"/>
        <v>181</v>
      </c>
      <c r="R25" s="35">
        <f t="shared" si="3"/>
        <v>135</v>
      </c>
    </row>
    <row r="26" spans="1:18" x14ac:dyDescent="0.25">
      <c r="A26" s="32">
        <v>25</v>
      </c>
      <c r="B26" s="20"/>
      <c r="C26" s="5" t="s">
        <v>286</v>
      </c>
      <c r="D26" s="5" t="s">
        <v>18</v>
      </c>
      <c r="E26" s="8">
        <v>25</v>
      </c>
      <c r="F26" s="8">
        <v>21</v>
      </c>
      <c r="G26" s="8">
        <v>17</v>
      </c>
      <c r="H26" s="8">
        <v>17</v>
      </c>
      <c r="I26" s="8">
        <v>21</v>
      </c>
      <c r="J26" s="8">
        <v>21</v>
      </c>
      <c r="K26" s="8">
        <v>19</v>
      </c>
      <c r="L26" s="8">
        <v>8</v>
      </c>
      <c r="M26" s="26">
        <v>14</v>
      </c>
      <c r="N26" s="8">
        <v>19</v>
      </c>
      <c r="O26" s="5">
        <f t="shared" si="0"/>
        <v>25</v>
      </c>
      <c r="P26" s="5">
        <f t="shared" si="1"/>
        <v>21</v>
      </c>
      <c r="Q26" s="5">
        <f t="shared" si="2"/>
        <v>182</v>
      </c>
      <c r="R26" s="35">
        <f t="shared" si="3"/>
        <v>136</v>
      </c>
    </row>
    <row r="27" spans="1:18" x14ac:dyDescent="0.25">
      <c r="A27" s="32">
        <v>26</v>
      </c>
      <c r="B27" s="20"/>
      <c r="C27" s="5" t="s">
        <v>55</v>
      </c>
      <c r="D27" s="5" t="s">
        <v>88</v>
      </c>
      <c r="E27" s="8">
        <v>11</v>
      </c>
      <c r="F27" s="6">
        <v>21</v>
      </c>
      <c r="G27" s="8">
        <v>17</v>
      </c>
      <c r="H27" s="8">
        <v>17</v>
      </c>
      <c r="I27" s="8">
        <v>21</v>
      </c>
      <c r="J27" s="8">
        <v>21</v>
      </c>
      <c r="K27" s="8">
        <v>19</v>
      </c>
      <c r="L27" s="8">
        <v>19</v>
      </c>
      <c r="M27" s="26">
        <v>14</v>
      </c>
      <c r="N27" s="8">
        <v>19</v>
      </c>
      <c r="O27" s="5">
        <f t="shared" si="0"/>
        <v>21</v>
      </c>
      <c r="P27" s="5">
        <f t="shared" si="1"/>
        <v>21</v>
      </c>
      <c r="Q27" s="5">
        <f t="shared" si="2"/>
        <v>179</v>
      </c>
      <c r="R27" s="35">
        <f t="shared" si="3"/>
        <v>137</v>
      </c>
    </row>
    <row r="28" spans="1:18" x14ac:dyDescent="0.25">
      <c r="A28" s="32">
        <v>27</v>
      </c>
      <c r="B28" s="20" t="s">
        <v>244</v>
      </c>
      <c r="C28" s="5" t="s">
        <v>243</v>
      </c>
      <c r="D28" s="9" t="s">
        <v>88</v>
      </c>
      <c r="E28" s="8">
        <v>25</v>
      </c>
      <c r="F28" s="6">
        <v>21</v>
      </c>
      <c r="G28" s="8">
        <v>17</v>
      </c>
      <c r="H28" s="8">
        <v>17</v>
      </c>
      <c r="I28" s="6">
        <v>11</v>
      </c>
      <c r="J28" s="8">
        <v>21</v>
      </c>
      <c r="K28" s="8">
        <v>19</v>
      </c>
      <c r="L28" s="8">
        <v>19</v>
      </c>
      <c r="M28" s="26">
        <v>14</v>
      </c>
      <c r="N28" s="8">
        <v>19</v>
      </c>
      <c r="O28" s="5">
        <f t="shared" si="0"/>
        <v>25</v>
      </c>
      <c r="P28" s="5">
        <f t="shared" si="1"/>
        <v>21</v>
      </c>
      <c r="Q28" s="5">
        <f t="shared" si="2"/>
        <v>183</v>
      </c>
      <c r="R28" s="35">
        <f t="shared" si="3"/>
        <v>137</v>
      </c>
    </row>
    <row r="29" spans="1:18" x14ac:dyDescent="0.25">
      <c r="A29" s="32">
        <v>28</v>
      </c>
      <c r="B29" s="20"/>
      <c r="C29" s="5" t="s">
        <v>284</v>
      </c>
      <c r="D29" s="5" t="s">
        <v>29</v>
      </c>
      <c r="E29" s="8">
        <v>25</v>
      </c>
      <c r="F29" s="6">
        <v>21</v>
      </c>
      <c r="G29" s="8">
        <v>17</v>
      </c>
      <c r="H29" s="8">
        <v>17</v>
      </c>
      <c r="I29" s="8">
        <v>21</v>
      </c>
      <c r="J29" s="8">
        <v>21</v>
      </c>
      <c r="K29" s="8">
        <v>15</v>
      </c>
      <c r="L29" s="8">
        <v>19</v>
      </c>
      <c r="M29" s="26">
        <v>8</v>
      </c>
      <c r="N29" s="8">
        <v>19</v>
      </c>
      <c r="O29" s="5">
        <f t="shared" si="0"/>
        <v>25</v>
      </c>
      <c r="P29" s="5">
        <f t="shared" si="1"/>
        <v>21</v>
      </c>
      <c r="Q29" s="5">
        <f t="shared" si="2"/>
        <v>183</v>
      </c>
      <c r="R29" s="35">
        <f t="shared" si="3"/>
        <v>137</v>
      </c>
    </row>
    <row r="30" spans="1:18" x14ac:dyDescent="0.25">
      <c r="A30" s="32">
        <v>29</v>
      </c>
      <c r="B30" s="20" t="s">
        <v>129</v>
      </c>
      <c r="C30" s="5" t="s">
        <v>54</v>
      </c>
      <c r="D30" s="5"/>
      <c r="E30" s="8">
        <v>12</v>
      </c>
      <c r="F30" s="6">
        <v>21</v>
      </c>
      <c r="G30" s="8">
        <v>17</v>
      </c>
      <c r="H30" s="8">
        <v>17</v>
      </c>
      <c r="I30" s="8">
        <v>21</v>
      </c>
      <c r="J30" s="8">
        <v>21</v>
      </c>
      <c r="K30" s="8">
        <v>19</v>
      </c>
      <c r="L30" s="8">
        <v>19</v>
      </c>
      <c r="M30" s="26">
        <v>14</v>
      </c>
      <c r="N30" s="8">
        <v>19</v>
      </c>
      <c r="O30" s="5">
        <f t="shared" si="0"/>
        <v>21</v>
      </c>
      <c r="P30" s="5">
        <f t="shared" si="1"/>
        <v>21</v>
      </c>
      <c r="Q30" s="5">
        <f t="shared" si="2"/>
        <v>180</v>
      </c>
      <c r="R30" s="35">
        <f t="shared" si="3"/>
        <v>138</v>
      </c>
    </row>
    <row r="31" spans="1:18" x14ac:dyDescent="0.25">
      <c r="A31" s="32">
        <v>30</v>
      </c>
      <c r="B31" s="20"/>
      <c r="C31" s="5" t="s">
        <v>282</v>
      </c>
      <c r="D31" s="5" t="s">
        <v>87</v>
      </c>
      <c r="E31" s="8">
        <v>25</v>
      </c>
      <c r="F31" s="6">
        <v>21</v>
      </c>
      <c r="G31" s="8">
        <v>17</v>
      </c>
      <c r="H31" s="8">
        <v>17</v>
      </c>
      <c r="I31" s="8">
        <v>21</v>
      </c>
      <c r="J31" s="8">
        <v>21</v>
      </c>
      <c r="K31" s="8">
        <v>10</v>
      </c>
      <c r="L31" s="8">
        <v>19</v>
      </c>
      <c r="M31" s="27">
        <v>14</v>
      </c>
      <c r="N31" s="8">
        <v>19</v>
      </c>
      <c r="O31" s="5">
        <f t="shared" si="0"/>
        <v>25</v>
      </c>
      <c r="P31" s="5">
        <f t="shared" si="1"/>
        <v>21</v>
      </c>
      <c r="Q31" s="5">
        <f t="shared" si="2"/>
        <v>184</v>
      </c>
      <c r="R31" s="35">
        <f t="shared" si="3"/>
        <v>138</v>
      </c>
    </row>
    <row r="32" spans="1:18" x14ac:dyDescent="0.25">
      <c r="A32" s="32">
        <v>31</v>
      </c>
      <c r="B32" s="20" t="s">
        <v>127</v>
      </c>
      <c r="C32" s="5" t="s">
        <v>103</v>
      </c>
      <c r="D32" s="5" t="s">
        <v>87</v>
      </c>
      <c r="E32" s="8">
        <v>14</v>
      </c>
      <c r="F32" s="6">
        <v>21</v>
      </c>
      <c r="G32" s="8">
        <v>17</v>
      </c>
      <c r="H32" s="8">
        <v>17</v>
      </c>
      <c r="I32" s="8">
        <v>21</v>
      </c>
      <c r="J32" s="8">
        <v>21</v>
      </c>
      <c r="K32" s="8">
        <v>19</v>
      </c>
      <c r="L32" s="8">
        <v>19</v>
      </c>
      <c r="M32" s="26">
        <v>14</v>
      </c>
      <c r="N32" s="8">
        <v>19</v>
      </c>
      <c r="O32" s="5">
        <f t="shared" si="0"/>
        <v>21</v>
      </c>
      <c r="P32" s="5">
        <f t="shared" si="1"/>
        <v>21</v>
      </c>
      <c r="Q32" s="5">
        <f t="shared" si="2"/>
        <v>182</v>
      </c>
      <c r="R32" s="35">
        <f t="shared" si="3"/>
        <v>140</v>
      </c>
    </row>
    <row r="33" spans="1:18" x14ac:dyDescent="0.25">
      <c r="A33" s="32">
        <v>32</v>
      </c>
      <c r="B33" s="20"/>
      <c r="C33" s="6" t="s">
        <v>289</v>
      </c>
      <c r="D33" s="6" t="s">
        <v>102</v>
      </c>
      <c r="E33" s="8">
        <v>25</v>
      </c>
      <c r="F33" s="6">
        <v>21</v>
      </c>
      <c r="G33" s="8">
        <v>17</v>
      </c>
      <c r="H33" s="8">
        <v>17</v>
      </c>
      <c r="I33" s="8">
        <v>21</v>
      </c>
      <c r="J33" s="8">
        <v>21</v>
      </c>
      <c r="K33" s="8">
        <v>19</v>
      </c>
      <c r="L33" s="8">
        <v>19</v>
      </c>
      <c r="M33" s="26">
        <v>7</v>
      </c>
      <c r="N33" s="8">
        <v>19</v>
      </c>
      <c r="O33" s="5">
        <f t="shared" si="0"/>
        <v>25</v>
      </c>
      <c r="P33" s="5">
        <f t="shared" si="1"/>
        <v>21</v>
      </c>
      <c r="Q33" s="5">
        <f t="shared" si="2"/>
        <v>186</v>
      </c>
      <c r="R33" s="35">
        <f t="shared" si="3"/>
        <v>140</v>
      </c>
    </row>
    <row r="34" spans="1:18" x14ac:dyDescent="0.25">
      <c r="A34" s="32">
        <v>33</v>
      </c>
      <c r="B34" s="20"/>
      <c r="C34" s="5" t="s">
        <v>101</v>
      </c>
      <c r="D34" s="5" t="s">
        <v>102</v>
      </c>
      <c r="E34" s="8">
        <v>15</v>
      </c>
      <c r="F34" s="6">
        <v>21</v>
      </c>
      <c r="G34" s="8">
        <v>17</v>
      </c>
      <c r="H34" s="8">
        <v>17</v>
      </c>
      <c r="I34" s="8">
        <v>21</v>
      </c>
      <c r="J34" s="8">
        <v>21</v>
      </c>
      <c r="K34" s="8">
        <v>19</v>
      </c>
      <c r="L34" s="8">
        <v>19</v>
      </c>
      <c r="M34" s="26">
        <v>14</v>
      </c>
      <c r="N34" s="8">
        <v>19</v>
      </c>
      <c r="O34" s="5">
        <f t="shared" ref="O34:O50" si="4">MAX(E34,G34,I34,K34,M34)</f>
        <v>21</v>
      </c>
      <c r="P34" s="5">
        <f t="shared" ref="P34:P50" si="5">MAX(F34,H34,J34,L34,N34)</f>
        <v>21</v>
      </c>
      <c r="Q34" s="5">
        <f t="shared" ref="Q34:Q50" si="6">SUM(E34:N34)</f>
        <v>183</v>
      </c>
      <c r="R34" s="35">
        <f t="shared" ref="R34:R50" si="7">SUM(E34:N34)-O34-P34</f>
        <v>141</v>
      </c>
    </row>
    <row r="35" spans="1:18" x14ac:dyDescent="0.25">
      <c r="A35" s="32">
        <v>34</v>
      </c>
      <c r="B35" s="20"/>
      <c r="C35" s="5" t="s">
        <v>283</v>
      </c>
      <c r="D35" s="5" t="s">
        <v>88</v>
      </c>
      <c r="E35" s="8">
        <v>25</v>
      </c>
      <c r="F35" s="6">
        <v>21</v>
      </c>
      <c r="G35" s="8">
        <v>17</v>
      </c>
      <c r="H35" s="8">
        <v>17</v>
      </c>
      <c r="I35" s="8">
        <v>21</v>
      </c>
      <c r="J35" s="8">
        <v>21</v>
      </c>
      <c r="K35" s="8">
        <v>14</v>
      </c>
      <c r="L35" s="8">
        <v>19</v>
      </c>
      <c r="M35" s="26">
        <v>14</v>
      </c>
      <c r="N35" s="8">
        <v>19</v>
      </c>
      <c r="O35" s="5">
        <f t="shared" si="4"/>
        <v>25</v>
      </c>
      <c r="P35" s="5">
        <f t="shared" si="5"/>
        <v>21</v>
      </c>
      <c r="Q35" s="5">
        <f t="shared" si="6"/>
        <v>188</v>
      </c>
      <c r="R35" s="35">
        <f t="shared" si="7"/>
        <v>142</v>
      </c>
    </row>
    <row r="36" spans="1:18" x14ac:dyDescent="0.25">
      <c r="A36" s="32">
        <v>35</v>
      </c>
      <c r="B36" s="20"/>
      <c r="C36" s="6" t="s">
        <v>291</v>
      </c>
      <c r="D36" s="6" t="s">
        <v>29</v>
      </c>
      <c r="E36" s="8">
        <v>25</v>
      </c>
      <c r="F36" s="6">
        <v>21</v>
      </c>
      <c r="G36" s="8">
        <v>17</v>
      </c>
      <c r="H36" s="8">
        <v>17</v>
      </c>
      <c r="I36" s="8">
        <v>21</v>
      </c>
      <c r="J36" s="8">
        <v>21</v>
      </c>
      <c r="K36" s="8">
        <v>19</v>
      </c>
      <c r="L36" s="8">
        <v>19</v>
      </c>
      <c r="M36" s="26">
        <v>9</v>
      </c>
      <c r="N36" s="8">
        <v>19</v>
      </c>
      <c r="O36" s="5">
        <f t="shared" si="4"/>
        <v>25</v>
      </c>
      <c r="P36" s="5">
        <f t="shared" si="5"/>
        <v>21</v>
      </c>
      <c r="Q36" s="5">
        <f t="shared" si="6"/>
        <v>188</v>
      </c>
      <c r="R36" s="35">
        <f t="shared" si="7"/>
        <v>142</v>
      </c>
    </row>
    <row r="37" spans="1:18" x14ac:dyDescent="0.25">
      <c r="A37" s="32">
        <v>36</v>
      </c>
      <c r="B37" s="20"/>
      <c r="C37" s="5" t="s">
        <v>96</v>
      </c>
      <c r="D37" s="5" t="s">
        <v>48</v>
      </c>
      <c r="E37" s="8">
        <v>25</v>
      </c>
      <c r="F37" s="6">
        <v>21</v>
      </c>
      <c r="G37" s="8">
        <v>16</v>
      </c>
      <c r="H37" s="8">
        <v>17</v>
      </c>
      <c r="I37" s="8">
        <v>18</v>
      </c>
      <c r="J37" s="8">
        <v>21</v>
      </c>
      <c r="K37" s="8">
        <v>19</v>
      </c>
      <c r="L37" s="8">
        <v>19</v>
      </c>
      <c r="M37" s="26">
        <v>14</v>
      </c>
      <c r="N37" s="8">
        <v>19</v>
      </c>
      <c r="O37" s="5">
        <f t="shared" si="4"/>
        <v>25</v>
      </c>
      <c r="P37" s="5">
        <f t="shared" si="5"/>
        <v>21</v>
      </c>
      <c r="Q37" s="5">
        <f t="shared" si="6"/>
        <v>189</v>
      </c>
      <c r="R37" s="35">
        <f t="shared" si="7"/>
        <v>143</v>
      </c>
    </row>
    <row r="38" spans="1:18" x14ac:dyDescent="0.25">
      <c r="A38" s="32">
        <v>37</v>
      </c>
      <c r="B38" s="20"/>
      <c r="C38" s="5" t="s">
        <v>105</v>
      </c>
      <c r="D38" s="5" t="s">
        <v>91</v>
      </c>
      <c r="E38" s="8">
        <v>17</v>
      </c>
      <c r="F38" s="6">
        <v>21</v>
      </c>
      <c r="G38" s="8">
        <v>17</v>
      </c>
      <c r="H38" s="8">
        <v>17</v>
      </c>
      <c r="I38" s="8">
        <v>21</v>
      </c>
      <c r="J38" s="8">
        <v>21</v>
      </c>
      <c r="K38" s="8">
        <v>19</v>
      </c>
      <c r="L38" s="8">
        <v>19</v>
      </c>
      <c r="M38" s="26">
        <v>14</v>
      </c>
      <c r="N38" s="8">
        <v>19</v>
      </c>
      <c r="O38" s="5">
        <f t="shared" si="4"/>
        <v>21</v>
      </c>
      <c r="P38" s="5">
        <f t="shared" si="5"/>
        <v>21</v>
      </c>
      <c r="Q38" s="5">
        <f t="shared" si="6"/>
        <v>185</v>
      </c>
      <c r="R38" s="35">
        <f t="shared" si="7"/>
        <v>143</v>
      </c>
    </row>
    <row r="39" spans="1:18" x14ac:dyDescent="0.25">
      <c r="A39" s="32">
        <v>38</v>
      </c>
      <c r="B39" s="20" t="s">
        <v>245</v>
      </c>
      <c r="C39" s="5" t="s">
        <v>246</v>
      </c>
      <c r="D39" s="5" t="s">
        <v>88</v>
      </c>
      <c r="E39" s="8">
        <v>25</v>
      </c>
      <c r="F39" s="6">
        <v>21</v>
      </c>
      <c r="G39" s="8">
        <v>17</v>
      </c>
      <c r="H39" s="8">
        <v>17</v>
      </c>
      <c r="I39" s="8">
        <v>17</v>
      </c>
      <c r="J39" s="8">
        <v>21</v>
      </c>
      <c r="K39" s="8">
        <v>19</v>
      </c>
      <c r="L39" s="8">
        <v>19</v>
      </c>
      <c r="M39" s="26">
        <v>14</v>
      </c>
      <c r="N39" s="8">
        <v>19</v>
      </c>
      <c r="O39" s="5">
        <f t="shared" si="4"/>
        <v>25</v>
      </c>
      <c r="P39" s="5">
        <f t="shared" si="5"/>
        <v>21</v>
      </c>
      <c r="Q39" s="5">
        <f t="shared" si="6"/>
        <v>189</v>
      </c>
      <c r="R39" s="35">
        <f t="shared" si="7"/>
        <v>143</v>
      </c>
    </row>
    <row r="40" spans="1:18" x14ac:dyDescent="0.25">
      <c r="A40" s="32">
        <v>39</v>
      </c>
      <c r="B40" s="20"/>
      <c r="C40" s="5" t="s">
        <v>73</v>
      </c>
      <c r="D40" s="5"/>
      <c r="E40" s="8">
        <v>18</v>
      </c>
      <c r="F40" s="6">
        <v>21</v>
      </c>
      <c r="G40" s="8">
        <v>17</v>
      </c>
      <c r="H40" s="8">
        <v>17</v>
      </c>
      <c r="I40" s="8">
        <v>21</v>
      </c>
      <c r="J40" s="8">
        <v>21</v>
      </c>
      <c r="K40" s="8">
        <v>19</v>
      </c>
      <c r="L40" s="8">
        <v>19</v>
      </c>
      <c r="M40" s="26">
        <v>14</v>
      </c>
      <c r="N40" s="8">
        <v>19</v>
      </c>
      <c r="O40" s="5">
        <f t="shared" si="4"/>
        <v>21</v>
      </c>
      <c r="P40" s="5">
        <f t="shared" si="5"/>
        <v>21</v>
      </c>
      <c r="Q40" s="5">
        <f t="shared" si="6"/>
        <v>186</v>
      </c>
      <c r="R40" s="35">
        <f t="shared" si="7"/>
        <v>144</v>
      </c>
    </row>
    <row r="41" spans="1:18" x14ac:dyDescent="0.25">
      <c r="A41" s="32">
        <v>40</v>
      </c>
      <c r="B41" s="20"/>
      <c r="C41" s="6" t="s">
        <v>292</v>
      </c>
      <c r="D41" s="6" t="s">
        <v>29</v>
      </c>
      <c r="E41" s="8">
        <v>25</v>
      </c>
      <c r="F41" s="6">
        <v>21</v>
      </c>
      <c r="G41" s="8">
        <v>17</v>
      </c>
      <c r="H41" s="8">
        <v>17</v>
      </c>
      <c r="I41" s="8">
        <v>21</v>
      </c>
      <c r="J41" s="8">
        <v>21</v>
      </c>
      <c r="K41" s="8">
        <v>19</v>
      </c>
      <c r="L41" s="8">
        <v>19</v>
      </c>
      <c r="M41" s="26">
        <v>11</v>
      </c>
      <c r="N41" s="8">
        <v>19</v>
      </c>
      <c r="O41" s="5">
        <f t="shared" si="4"/>
        <v>25</v>
      </c>
      <c r="P41" s="5">
        <f t="shared" si="5"/>
        <v>21</v>
      </c>
      <c r="Q41" s="5">
        <f t="shared" si="6"/>
        <v>190</v>
      </c>
      <c r="R41" s="35">
        <f t="shared" si="7"/>
        <v>144</v>
      </c>
    </row>
    <row r="42" spans="1:18" x14ac:dyDescent="0.25">
      <c r="A42" s="32">
        <v>41</v>
      </c>
      <c r="B42" s="20"/>
      <c r="C42" s="5" t="s">
        <v>236</v>
      </c>
      <c r="D42" s="5" t="s">
        <v>6</v>
      </c>
      <c r="E42" s="8">
        <v>25</v>
      </c>
      <c r="F42" s="6">
        <v>21</v>
      </c>
      <c r="G42" s="8">
        <v>17</v>
      </c>
      <c r="H42" s="8">
        <v>17</v>
      </c>
      <c r="I42" s="8">
        <v>19</v>
      </c>
      <c r="J42" s="8">
        <v>21</v>
      </c>
      <c r="K42" s="8">
        <v>19</v>
      </c>
      <c r="L42" s="8">
        <v>19</v>
      </c>
      <c r="M42" s="27">
        <v>14</v>
      </c>
      <c r="N42" s="8">
        <v>19</v>
      </c>
      <c r="O42" s="5">
        <f t="shared" si="4"/>
        <v>25</v>
      </c>
      <c r="P42" s="5">
        <f t="shared" si="5"/>
        <v>21</v>
      </c>
      <c r="Q42" s="5">
        <f t="shared" si="6"/>
        <v>191</v>
      </c>
      <c r="R42" s="35">
        <f t="shared" si="7"/>
        <v>145</v>
      </c>
    </row>
    <row r="43" spans="1:18" x14ac:dyDescent="0.25">
      <c r="A43" s="32">
        <v>42</v>
      </c>
      <c r="B43" s="20"/>
      <c r="C43" s="6" t="s">
        <v>290</v>
      </c>
      <c r="D43" s="9" t="s">
        <v>15</v>
      </c>
      <c r="E43" s="8">
        <v>25</v>
      </c>
      <c r="F43" s="6">
        <v>21</v>
      </c>
      <c r="G43" s="8">
        <v>17</v>
      </c>
      <c r="H43" s="8">
        <v>17</v>
      </c>
      <c r="I43" s="8">
        <v>21</v>
      </c>
      <c r="J43" s="8">
        <v>21</v>
      </c>
      <c r="K43" s="8">
        <v>19</v>
      </c>
      <c r="L43" s="8">
        <v>19</v>
      </c>
      <c r="M43" s="26">
        <v>12</v>
      </c>
      <c r="N43" s="8">
        <v>19</v>
      </c>
      <c r="O43" s="5">
        <f t="shared" si="4"/>
        <v>25</v>
      </c>
      <c r="P43" s="5">
        <f t="shared" si="5"/>
        <v>21</v>
      </c>
      <c r="Q43" s="5">
        <f t="shared" si="6"/>
        <v>191</v>
      </c>
      <c r="R43" s="35">
        <f t="shared" si="7"/>
        <v>145</v>
      </c>
    </row>
    <row r="44" spans="1:18" x14ac:dyDescent="0.25">
      <c r="A44" s="32">
        <v>43</v>
      </c>
      <c r="B44" s="20" t="s">
        <v>124</v>
      </c>
      <c r="C44" s="5" t="s">
        <v>39</v>
      </c>
      <c r="D44" s="5" t="s">
        <v>87</v>
      </c>
      <c r="E44" s="8">
        <v>20</v>
      </c>
      <c r="F44" s="6">
        <v>21</v>
      </c>
      <c r="G44" s="8">
        <v>17</v>
      </c>
      <c r="H44" s="8">
        <v>17</v>
      </c>
      <c r="I44" s="8">
        <v>21</v>
      </c>
      <c r="J44" s="8">
        <v>21</v>
      </c>
      <c r="K44" s="8">
        <v>19</v>
      </c>
      <c r="L44" s="8">
        <v>19</v>
      </c>
      <c r="M44" s="26">
        <v>14</v>
      </c>
      <c r="N44" s="8">
        <v>19</v>
      </c>
      <c r="O44" s="5">
        <f t="shared" si="4"/>
        <v>21</v>
      </c>
      <c r="P44" s="5">
        <f t="shared" si="5"/>
        <v>21</v>
      </c>
      <c r="Q44" s="5">
        <f t="shared" si="6"/>
        <v>188</v>
      </c>
      <c r="R44" s="35">
        <f t="shared" si="7"/>
        <v>146</v>
      </c>
    </row>
    <row r="45" spans="1:18" ht="15.75" thickBot="1" x14ac:dyDescent="0.3">
      <c r="A45" s="33">
        <v>44</v>
      </c>
      <c r="B45" s="20"/>
      <c r="C45" s="5" t="s">
        <v>247</v>
      </c>
      <c r="D45" s="9" t="s">
        <v>90</v>
      </c>
      <c r="E45" s="8">
        <v>25</v>
      </c>
      <c r="F45" s="6">
        <v>21</v>
      </c>
      <c r="G45" s="8">
        <v>17</v>
      </c>
      <c r="H45" s="8">
        <v>17</v>
      </c>
      <c r="I45" s="8">
        <v>20</v>
      </c>
      <c r="J45" s="8">
        <v>21</v>
      </c>
      <c r="K45" s="8">
        <v>19</v>
      </c>
      <c r="L45" s="8">
        <v>19</v>
      </c>
      <c r="M45" s="26">
        <v>14</v>
      </c>
      <c r="N45" s="8">
        <v>19</v>
      </c>
      <c r="O45" s="5">
        <f t="shared" si="4"/>
        <v>25</v>
      </c>
      <c r="P45" s="5">
        <f t="shared" si="5"/>
        <v>21</v>
      </c>
      <c r="Q45" s="5">
        <f t="shared" si="6"/>
        <v>192</v>
      </c>
      <c r="R45" s="35">
        <f t="shared" si="7"/>
        <v>146</v>
      </c>
    </row>
    <row r="46" spans="1:18" x14ac:dyDescent="0.25">
      <c r="A46" s="32">
        <v>45</v>
      </c>
      <c r="B46" s="20" t="s">
        <v>122</v>
      </c>
      <c r="C46" s="5" t="s">
        <v>97</v>
      </c>
      <c r="D46" s="5" t="s">
        <v>87</v>
      </c>
      <c r="E46" s="8">
        <v>23</v>
      </c>
      <c r="F46" s="6">
        <v>21</v>
      </c>
      <c r="G46" s="8">
        <v>17</v>
      </c>
      <c r="H46" s="8">
        <v>17</v>
      </c>
      <c r="I46" s="8">
        <v>21</v>
      </c>
      <c r="J46" s="8">
        <v>21</v>
      </c>
      <c r="K46" s="8">
        <v>19</v>
      </c>
      <c r="L46" s="8">
        <v>19</v>
      </c>
      <c r="M46" s="26">
        <v>14</v>
      </c>
      <c r="N46" s="8">
        <v>19</v>
      </c>
      <c r="O46" s="5">
        <f t="shared" si="4"/>
        <v>23</v>
      </c>
      <c r="P46" s="5">
        <f t="shared" si="5"/>
        <v>21</v>
      </c>
      <c r="Q46" s="5">
        <f t="shared" si="6"/>
        <v>191</v>
      </c>
      <c r="R46" s="35">
        <f t="shared" si="7"/>
        <v>147</v>
      </c>
    </row>
    <row r="47" spans="1:18" ht="15.75" thickBot="1" x14ac:dyDescent="0.3">
      <c r="A47" s="33">
        <v>46</v>
      </c>
      <c r="B47" s="20" t="s">
        <v>123</v>
      </c>
      <c r="C47" s="5" t="s">
        <v>99</v>
      </c>
      <c r="D47" s="5" t="s">
        <v>77</v>
      </c>
      <c r="E47" s="8">
        <v>25</v>
      </c>
      <c r="F47" s="6">
        <v>21</v>
      </c>
      <c r="G47" s="8">
        <v>17</v>
      </c>
      <c r="H47" s="8">
        <v>17</v>
      </c>
      <c r="I47" s="8">
        <v>21</v>
      </c>
      <c r="J47" s="8">
        <v>21</v>
      </c>
      <c r="K47" s="8">
        <v>19</v>
      </c>
      <c r="L47" s="8">
        <v>19</v>
      </c>
      <c r="M47" s="26">
        <v>14</v>
      </c>
      <c r="N47" s="8">
        <v>19</v>
      </c>
      <c r="O47" s="5">
        <f t="shared" si="4"/>
        <v>25</v>
      </c>
      <c r="P47" s="5">
        <f t="shared" si="5"/>
        <v>21</v>
      </c>
      <c r="Q47" s="5">
        <f t="shared" si="6"/>
        <v>193</v>
      </c>
      <c r="R47" s="35">
        <f t="shared" si="7"/>
        <v>147</v>
      </c>
    </row>
    <row r="48" spans="1:18" x14ac:dyDescent="0.25">
      <c r="A48" s="32">
        <v>47</v>
      </c>
      <c r="B48" s="20" t="s">
        <v>130</v>
      </c>
      <c r="C48" s="5" t="s">
        <v>56</v>
      </c>
      <c r="D48" s="5" t="s">
        <v>11</v>
      </c>
      <c r="E48" s="8">
        <v>22</v>
      </c>
      <c r="F48" s="6">
        <v>21</v>
      </c>
      <c r="G48" s="8">
        <v>17</v>
      </c>
      <c r="H48" s="8">
        <v>17</v>
      </c>
      <c r="I48" s="8">
        <v>21</v>
      </c>
      <c r="J48" s="8">
        <v>21</v>
      </c>
      <c r="K48" s="8">
        <v>19</v>
      </c>
      <c r="L48" s="8">
        <v>19</v>
      </c>
      <c r="M48" s="26">
        <v>14</v>
      </c>
      <c r="N48" s="8">
        <v>19</v>
      </c>
      <c r="O48" s="5">
        <f t="shared" si="4"/>
        <v>22</v>
      </c>
      <c r="P48" s="5">
        <f t="shared" si="5"/>
        <v>21</v>
      </c>
      <c r="Q48" s="5">
        <f t="shared" si="6"/>
        <v>190</v>
      </c>
      <c r="R48" s="35">
        <f t="shared" si="7"/>
        <v>147</v>
      </c>
    </row>
    <row r="49" spans="1:18" ht="15.75" thickBot="1" x14ac:dyDescent="0.3">
      <c r="A49" s="33">
        <v>48</v>
      </c>
      <c r="B49" s="20" t="s">
        <v>131</v>
      </c>
      <c r="C49" s="5" t="s">
        <v>58</v>
      </c>
      <c r="D49" s="5" t="s">
        <v>11</v>
      </c>
      <c r="E49" s="8">
        <v>21</v>
      </c>
      <c r="F49" s="6">
        <v>21</v>
      </c>
      <c r="G49" s="8">
        <v>17</v>
      </c>
      <c r="H49" s="8">
        <v>17</v>
      </c>
      <c r="I49" s="8">
        <v>21</v>
      </c>
      <c r="J49" s="8">
        <v>21</v>
      </c>
      <c r="K49" s="8">
        <v>19</v>
      </c>
      <c r="L49" s="8">
        <v>19</v>
      </c>
      <c r="M49" s="26">
        <v>14</v>
      </c>
      <c r="N49" s="8">
        <v>19</v>
      </c>
      <c r="O49" s="5">
        <f t="shared" si="4"/>
        <v>21</v>
      </c>
      <c r="P49" s="5">
        <f t="shared" si="5"/>
        <v>21</v>
      </c>
      <c r="Q49" s="5">
        <f t="shared" si="6"/>
        <v>189</v>
      </c>
      <c r="R49" s="35">
        <f t="shared" si="7"/>
        <v>147</v>
      </c>
    </row>
    <row r="50" spans="1:18" ht="15.75" thickBot="1" x14ac:dyDescent="0.3">
      <c r="A50" s="33">
        <v>49</v>
      </c>
      <c r="B50" s="20"/>
      <c r="C50" s="5" t="s">
        <v>285</v>
      </c>
      <c r="D50" s="5" t="s">
        <v>18</v>
      </c>
      <c r="E50" s="8">
        <v>25</v>
      </c>
      <c r="F50" s="6">
        <v>21</v>
      </c>
      <c r="G50" s="8">
        <v>17</v>
      </c>
      <c r="H50" s="8">
        <v>17</v>
      </c>
      <c r="I50" s="8">
        <v>21</v>
      </c>
      <c r="J50" s="8">
        <v>21</v>
      </c>
      <c r="K50" s="8">
        <v>19</v>
      </c>
      <c r="L50" s="8">
        <v>19</v>
      </c>
      <c r="M50" s="26">
        <v>14</v>
      </c>
      <c r="N50" s="8">
        <v>19</v>
      </c>
      <c r="O50" s="5">
        <f t="shared" si="4"/>
        <v>25</v>
      </c>
      <c r="P50" s="5">
        <f t="shared" si="5"/>
        <v>21</v>
      </c>
      <c r="Q50" s="5">
        <f t="shared" si="6"/>
        <v>193</v>
      </c>
      <c r="R50" s="35">
        <f t="shared" si="7"/>
        <v>147</v>
      </c>
    </row>
    <row r="51" spans="1:18" x14ac:dyDescent="0.25">
      <c r="E51" s="3"/>
      <c r="F51" s="3"/>
      <c r="G51" s="3"/>
      <c r="H51" s="3"/>
      <c r="I51" s="3"/>
      <c r="J51" s="3"/>
      <c r="L51" s="3"/>
      <c r="M51" s="28"/>
      <c r="N51" s="3"/>
    </row>
    <row r="52" spans="1:18" x14ac:dyDescent="0.25">
      <c r="E52" s="3"/>
      <c r="F52" s="3"/>
      <c r="G52" s="3"/>
      <c r="H52" s="3"/>
      <c r="I52" s="3"/>
      <c r="J52" s="3"/>
      <c r="K52" s="3"/>
      <c r="L52" s="3"/>
      <c r="M52" s="28"/>
      <c r="N52" s="3"/>
    </row>
    <row r="53" spans="1:18" x14ac:dyDescent="0.25">
      <c r="E53" s="3"/>
      <c r="F53" s="3"/>
      <c r="G53" s="3"/>
      <c r="H53" s="3"/>
      <c r="I53" s="3"/>
      <c r="J53" s="3"/>
      <c r="K53" s="3"/>
      <c r="L53" s="3"/>
      <c r="M53" s="28"/>
      <c r="N53" s="3"/>
    </row>
    <row r="54" spans="1:18" x14ac:dyDescent="0.25">
      <c r="E54" s="3"/>
      <c r="F54" s="3"/>
      <c r="G54" s="3"/>
      <c r="H54" s="3"/>
      <c r="I54" s="3"/>
      <c r="J54" s="3"/>
      <c r="K54" s="3"/>
      <c r="L54" s="3"/>
      <c r="M54" s="28"/>
      <c r="N54" s="3"/>
    </row>
    <row r="55" spans="1:18" x14ac:dyDescent="0.25">
      <c r="E55" s="3"/>
      <c r="F55" s="3"/>
      <c r="G55" s="3"/>
      <c r="H55" s="3"/>
      <c r="I55" s="3"/>
      <c r="J55" s="3"/>
      <c r="K55" s="3"/>
      <c r="L55" s="3"/>
      <c r="M55" s="28"/>
      <c r="N55" s="3"/>
    </row>
    <row r="56" spans="1:18" x14ac:dyDescent="0.25">
      <c r="E56" s="3"/>
      <c r="F56" s="3"/>
      <c r="G56" s="3"/>
      <c r="H56" s="3"/>
      <c r="I56" s="3"/>
      <c r="J56" s="3"/>
      <c r="K56" s="3"/>
      <c r="L56" s="3"/>
      <c r="M56" s="28"/>
      <c r="N56" s="3"/>
    </row>
    <row r="57" spans="1:18" x14ac:dyDescent="0.25">
      <c r="E57" s="3"/>
      <c r="F57" s="3"/>
      <c r="G57" s="3"/>
      <c r="H57" s="3"/>
      <c r="I57" s="3"/>
      <c r="J57" s="3"/>
      <c r="K57" s="3"/>
      <c r="L57" s="3"/>
      <c r="M57" s="28"/>
      <c r="N57" s="3"/>
    </row>
  </sheetData>
  <sortState ref="B2:R50">
    <sortCondition ref="R2:R50"/>
  </sortState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"/>
  <sheetViews>
    <sheetView zoomScale="90" zoomScaleNormal="90" workbookViewId="0"/>
  </sheetViews>
  <sheetFormatPr defaultRowHeight="15" x14ac:dyDescent="0.25"/>
  <cols>
    <col min="2" max="2" width="11.42578125" bestFit="1" customWidth="1"/>
    <col min="3" max="3" width="11.28515625" customWidth="1"/>
    <col min="4" max="4" width="17.85546875" bestFit="1" customWidth="1"/>
    <col min="5" max="5" width="7.7109375" style="2" customWidth="1"/>
    <col min="6" max="6" width="15.28515625" style="2" customWidth="1"/>
    <col min="7" max="7" width="11.42578125" style="2" bestFit="1" customWidth="1"/>
    <col min="8" max="8" width="11.85546875" style="2" bestFit="1" customWidth="1"/>
    <col min="9" max="11" width="9.140625" style="2"/>
    <col min="12" max="12" width="10" style="2" bestFit="1" customWidth="1"/>
    <col min="13" max="13" width="9.140625" style="29"/>
    <col min="14" max="14" width="10" style="2" customWidth="1"/>
    <col min="15" max="15" width="11.28515625" bestFit="1" customWidth="1"/>
    <col min="16" max="16" width="12.140625" bestFit="1" customWidth="1"/>
    <col min="17" max="17" width="9.28515625" bestFit="1" customWidth="1"/>
    <col min="18" max="18" width="14.28515625" style="2" bestFit="1" customWidth="1"/>
  </cols>
  <sheetData>
    <row r="1" spans="1:18" ht="45.75" thickBot="1" x14ac:dyDescent="0.3">
      <c r="A1" s="22"/>
      <c r="B1" s="18" t="s">
        <v>107</v>
      </c>
      <c r="C1" s="13" t="s">
        <v>84</v>
      </c>
      <c r="D1" s="13" t="s">
        <v>85</v>
      </c>
      <c r="E1" s="14" t="s">
        <v>83</v>
      </c>
      <c r="F1" s="15" t="s">
        <v>272</v>
      </c>
      <c r="G1" s="14" t="s">
        <v>0</v>
      </c>
      <c r="H1" s="14" t="s">
        <v>1</v>
      </c>
      <c r="I1" s="14" t="s">
        <v>2</v>
      </c>
      <c r="J1" s="14" t="s">
        <v>3</v>
      </c>
      <c r="K1" s="14" t="s">
        <v>50</v>
      </c>
      <c r="L1" s="14" t="s">
        <v>51</v>
      </c>
      <c r="M1" s="24" t="s">
        <v>106</v>
      </c>
      <c r="N1" s="16" t="s">
        <v>287</v>
      </c>
      <c r="O1" s="13" t="s">
        <v>41</v>
      </c>
      <c r="P1" s="13" t="s">
        <v>42</v>
      </c>
      <c r="Q1" s="13" t="s">
        <v>43</v>
      </c>
      <c r="R1" s="17" t="s">
        <v>44</v>
      </c>
    </row>
    <row r="2" spans="1:18" x14ac:dyDescent="0.25">
      <c r="A2" s="31">
        <v>1</v>
      </c>
      <c r="B2" s="36" t="s">
        <v>167</v>
      </c>
      <c r="C2" s="38" t="s">
        <v>17</v>
      </c>
      <c r="D2" s="19" t="s">
        <v>209</v>
      </c>
      <c r="E2" s="12">
        <v>39</v>
      </c>
      <c r="F2" s="12">
        <v>2</v>
      </c>
      <c r="G2" s="12">
        <v>1</v>
      </c>
      <c r="H2" s="12">
        <v>3</v>
      </c>
      <c r="I2" s="12">
        <v>2</v>
      </c>
      <c r="J2" s="12">
        <v>1</v>
      </c>
      <c r="K2" s="12">
        <v>1</v>
      </c>
      <c r="L2" s="12">
        <v>1</v>
      </c>
      <c r="M2" s="30">
        <v>1</v>
      </c>
      <c r="N2" s="12">
        <v>2</v>
      </c>
      <c r="O2" s="10">
        <f t="shared" ref="O2:O33" si="0">MAX(E2,G2,I2,K2,M2)</f>
        <v>39</v>
      </c>
      <c r="P2" s="10">
        <f t="shared" ref="P2:P33" si="1">MAX(F2,H2,J2,L2,N2)</f>
        <v>3</v>
      </c>
      <c r="Q2" s="10">
        <f t="shared" ref="Q2:Q33" si="2">SUM(E2:N2)</f>
        <v>53</v>
      </c>
      <c r="R2" s="34">
        <f t="shared" ref="R2:R33" si="3">SUM(E2:N2)-O2-P2</f>
        <v>11</v>
      </c>
    </row>
    <row r="3" spans="1:18" x14ac:dyDescent="0.25">
      <c r="A3" s="32">
        <v>2</v>
      </c>
      <c r="B3" s="37" t="s">
        <v>159</v>
      </c>
      <c r="C3" s="32" t="s">
        <v>194</v>
      </c>
      <c r="D3" s="20" t="s">
        <v>11</v>
      </c>
      <c r="E3" s="6">
        <v>2</v>
      </c>
      <c r="F3" s="6">
        <v>4</v>
      </c>
      <c r="G3" s="6">
        <v>3</v>
      </c>
      <c r="H3" s="6">
        <v>1</v>
      </c>
      <c r="I3" s="6">
        <v>13</v>
      </c>
      <c r="J3" s="6">
        <v>5</v>
      </c>
      <c r="K3" s="6">
        <v>3</v>
      </c>
      <c r="L3" s="6">
        <v>29</v>
      </c>
      <c r="M3" s="27">
        <v>8</v>
      </c>
      <c r="N3" s="6">
        <v>1</v>
      </c>
      <c r="O3" s="5">
        <f t="shared" si="0"/>
        <v>13</v>
      </c>
      <c r="P3" s="5">
        <f t="shared" si="1"/>
        <v>29</v>
      </c>
      <c r="Q3" s="5">
        <f t="shared" si="2"/>
        <v>69</v>
      </c>
      <c r="R3" s="35">
        <f t="shared" si="3"/>
        <v>27</v>
      </c>
    </row>
    <row r="4" spans="1:18" x14ac:dyDescent="0.25">
      <c r="A4" s="32">
        <v>3</v>
      </c>
      <c r="B4" s="37" t="s">
        <v>154</v>
      </c>
      <c r="C4" s="32" t="s">
        <v>16</v>
      </c>
      <c r="D4" s="20" t="s">
        <v>90</v>
      </c>
      <c r="E4" s="6">
        <v>6</v>
      </c>
      <c r="F4" s="6">
        <v>5</v>
      </c>
      <c r="G4" s="6">
        <v>20</v>
      </c>
      <c r="H4" s="6">
        <v>9</v>
      </c>
      <c r="I4" s="6">
        <v>5</v>
      </c>
      <c r="J4" s="6">
        <v>3</v>
      </c>
      <c r="K4" s="6">
        <v>2</v>
      </c>
      <c r="L4" s="6">
        <v>2</v>
      </c>
      <c r="M4" s="27">
        <v>2</v>
      </c>
      <c r="N4" s="6">
        <v>5</v>
      </c>
      <c r="O4" s="5">
        <f t="shared" si="0"/>
        <v>20</v>
      </c>
      <c r="P4" s="5">
        <f t="shared" si="1"/>
        <v>9</v>
      </c>
      <c r="Q4" s="5">
        <f t="shared" si="2"/>
        <v>59</v>
      </c>
      <c r="R4" s="35">
        <f t="shared" si="3"/>
        <v>30</v>
      </c>
    </row>
    <row r="5" spans="1:18" x14ac:dyDescent="0.25">
      <c r="A5" s="32">
        <v>4</v>
      </c>
      <c r="B5" s="37" t="s">
        <v>140</v>
      </c>
      <c r="C5" s="32" t="s">
        <v>60</v>
      </c>
      <c r="D5" s="20" t="s">
        <v>11</v>
      </c>
      <c r="E5" s="6">
        <v>19</v>
      </c>
      <c r="F5" s="6">
        <v>7</v>
      </c>
      <c r="G5" s="6">
        <v>4</v>
      </c>
      <c r="H5" s="6">
        <v>5</v>
      </c>
      <c r="I5" s="6">
        <v>1</v>
      </c>
      <c r="J5" s="6">
        <v>4</v>
      </c>
      <c r="K5" s="6">
        <v>11</v>
      </c>
      <c r="L5" s="6">
        <v>6</v>
      </c>
      <c r="M5" s="27">
        <v>7</v>
      </c>
      <c r="N5" s="6">
        <v>4</v>
      </c>
      <c r="O5" s="5">
        <f t="shared" si="0"/>
        <v>19</v>
      </c>
      <c r="P5" s="5">
        <f t="shared" si="1"/>
        <v>7</v>
      </c>
      <c r="Q5" s="5">
        <f t="shared" si="2"/>
        <v>68</v>
      </c>
      <c r="R5" s="35">
        <f t="shared" si="3"/>
        <v>42</v>
      </c>
    </row>
    <row r="6" spans="1:18" x14ac:dyDescent="0.25">
      <c r="A6" s="32">
        <v>5</v>
      </c>
      <c r="B6" s="37" t="s">
        <v>151</v>
      </c>
      <c r="C6" s="32" t="s">
        <v>188</v>
      </c>
      <c r="D6" s="20" t="s">
        <v>90</v>
      </c>
      <c r="E6" s="6">
        <v>1</v>
      </c>
      <c r="F6" s="6">
        <v>8</v>
      </c>
      <c r="G6" s="6">
        <v>5</v>
      </c>
      <c r="H6" s="6">
        <v>16</v>
      </c>
      <c r="I6" s="6">
        <v>17</v>
      </c>
      <c r="J6" s="6">
        <v>12</v>
      </c>
      <c r="K6" s="6">
        <v>8</v>
      </c>
      <c r="L6" s="6">
        <v>8</v>
      </c>
      <c r="M6" s="27">
        <v>4</v>
      </c>
      <c r="N6" s="6">
        <v>3</v>
      </c>
      <c r="O6" s="5">
        <f t="shared" si="0"/>
        <v>17</v>
      </c>
      <c r="P6" s="5">
        <f t="shared" si="1"/>
        <v>16</v>
      </c>
      <c r="Q6" s="5">
        <f t="shared" si="2"/>
        <v>82</v>
      </c>
      <c r="R6" s="35">
        <f t="shared" si="3"/>
        <v>49</v>
      </c>
    </row>
    <row r="7" spans="1:18" ht="15.75" thickBot="1" x14ac:dyDescent="0.3">
      <c r="A7" s="32">
        <v>6</v>
      </c>
      <c r="B7" s="37" t="s">
        <v>135</v>
      </c>
      <c r="C7" s="33" t="s">
        <v>176</v>
      </c>
      <c r="D7" s="20" t="s">
        <v>87</v>
      </c>
      <c r="E7" s="6">
        <v>5</v>
      </c>
      <c r="F7" s="6">
        <v>1</v>
      </c>
      <c r="G7" s="6">
        <v>18</v>
      </c>
      <c r="H7" s="6">
        <v>6</v>
      </c>
      <c r="I7" s="6">
        <v>4</v>
      </c>
      <c r="J7" s="6">
        <v>6</v>
      </c>
      <c r="K7" s="6">
        <v>4</v>
      </c>
      <c r="L7" s="6">
        <v>29</v>
      </c>
      <c r="M7" s="27">
        <v>6</v>
      </c>
      <c r="N7" s="6">
        <v>29</v>
      </c>
      <c r="O7" s="5">
        <f t="shared" si="0"/>
        <v>18</v>
      </c>
      <c r="P7" s="5">
        <f t="shared" si="1"/>
        <v>29</v>
      </c>
      <c r="Q7" s="5">
        <f t="shared" si="2"/>
        <v>108</v>
      </c>
      <c r="R7" s="35">
        <f t="shared" si="3"/>
        <v>61</v>
      </c>
    </row>
    <row r="8" spans="1:18" x14ac:dyDescent="0.25">
      <c r="A8" s="32">
        <v>7</v>
      </c>
      <c r="B8" s="20" t="s">
        <v>156</v>
      </c>
      <c r="C8" s="10" t="s">
        <v>22</v>
      </c>
      <c r="D8" s="5" t="s">
        <v>87</v>
      </c>
      <c r="E8" s="6">
        <v>15</v>
      </c>
      <c r="F8" s="6">
        <v>10</v>
      </c>
      <c r="G8" s="6">
        <v>24</v>
      </c>
      <c r="H8" s="6">
        <v>13</v>
      </c>
      <c r="I8" s="6">
        <v>6</v>
      </c>
      <c r="J8" s="6">
        <v>8</v>
      </c>
      <c r="K8" s="6">
        <v>6</v>
      </c>
      <c r="L8" s="6">
        <v>4</v>
      </c>
      <c r="M8" s="27">
        <v>29</v>
      </c>
      <c r="N8" s="6">
        <v>8</v>
      </c>
      <c r="O8" s="5">
        <f t="shared" si="0"/>
        <v>29</v>
      </c>
      <c r="P8" s="5">
        <f t="shared" si="1"/>
        <v>13</v>
      </c>
      <c r="Q8" s="5">
        <f t="shared" si="2"/>
        <v>123</v>
      </c>
      <c r="R8" s="35">
        <f t="shared" si="3"/>
        <v>81</v>
      </c>
    </row>
    <row r="9" spans="1:18" x14ac:dyDescent="0.25">
      <c r="A9" s="32">
        <v>8</v>
      </c>
      <c r="B9" s="20" t="s">
        <v>149</v>
      </c>
      <c r="C9" s="5" t="s">
        <v>184</v>
      </c>
      <c r="D9" s="5" t="s">
        <v>87</v>
      </c>
      <c r="E9" s="6">
        <v>10</v>
      </c>
      <c r="F9" s="6">
        <v>6</v>
      </c>
      <c r="G9" s="6">
        <v>17</v>
      </c>
      <c r="H9" s="6">
        <v>10</v>
      </c>
      <c r="I9" s="6">
        <v>8</v>
      </c>
      <c r="J9" s="6">
        <v>7</v>
      </c>
      <c r="K9" s="6">
        <v>29</v>
      </c>
      <c r="L9" s="6">
        <v>9</v>
      </c>
      <c r="M9" s="27">
        <v>29</v>
      </c>
      <c r="N9" s="6">
        <v>10</v>
      </c>
      <c r="O9" s="5">
        <f t="shared" si="0"/>
        <v>29</v>
      </c>
      <c r="P9" s="5">
        <f t="shared" si="1"/>
        <v>10</v>
      </c>
      <c r="Q9" s="5">
        <f t="shared" si="2"/>
        <v>135</v>
      </c>
      <c r="R9" s="35">
        <f t="shared" si="3"/>
        <v>96</v>
      </c>
    </row>
    <row r="10" spans="1:18" x14ac:dyDescent="0.25">
      <c r="A10" s="32">
        <v>9</v>
      </c>
      <c r="B10" s="20" t="s">
        <v>133</v>
      </c>
      <c r="C10" s="5" t="s">
        <v>65</v>
      </c>
      <c r="D10" s="5" t="s">
        <v>207</v>
      </c>
      <c r="E10" s="6">
        <v>35</v>
      </c>
      <c r="F10" s="6">
        <v>15</v>
      </c>
      <c r="G10" s="6">
        <v>11</v>
      </c>
      <c r="H10" s="6">
        <v>15</v>
      </c>
      <c r="I10" s="6">
        <v>17</v>
      </c>
      <c r="J10" s="6">
        <v>13</v>
      </c>
      <c r="K10" s="6">
        <v>13</v>
      </c>
      <c r="L10" s="6">
        <v>10</v>
      </c>
      <c r="M10" s="27">
        <v>9</v>
      </c>
      <c r="N10" s="6">
        <v>9</v>
      </c>
      <c r="O10" s="5">
        <f t="shared" si="0"/>
        <v>35</v>
      </c>
      <c r="P10" s="5">
        <f t="shared" si="1"/>
        <v>15</v>
      </c>
      <c r="Q10" s="5">
        <f t="shared" si="2"/>
        <v>147</v>
      </c>
      <c r="R10" s="35">
        <f t="shared" si="3"/>
        <v>97</v>
      </c>
    </row>
    <row r="11" spans="1:18" x14ac:dyDescent="0.25">
      <c r="A11" s="32">
        <v>10</v>
      </c>
      <c r="B11" s="20" t="s">
        <v>251</v>
      </c>
      <c r="C11" s="5" t="s">
        <v>249</v>
      </c>
      <c r="D11" s="5" t="s">
        <v>34</v>
      </c>
      <c r="E11" s="6">
        <v>39</v>
      </c>
      <c r="F11" s="6">
        <v>3</v>
      </c>
      <c r="G11" s="6">
        <v>39</v>
      </c>
      <c r="H11" s="6">
        <v>39</v>
      </c>
      <c r="I11" s="6">
        <v>9</v>
      </c>
      <c r="J11" s="6">
        <v>2</v>
      </c>
      <c r="K11" s="6">
        <v>5</v>
      </c>
      <c r="L11" s="6">
        <v>5</v>
      </c>
      <c r="M11" s="27">
        <v>29</v>
      </c>
      <c r="N11" s="6">
        <v>7</v>
      </c>
      <c r="O11" s="5">
        <f t="shared" si="0"/>
        <v>39</v>
      </c>
      <c r="P11" s="5">
        <f t="shared" si="1"/>
        <v>39</v>
      </c>
      <c r="Q11" s="5">
        <f t="shared" si="2"/>
        <v>177</v>
      </c>
      <c r="R11" s="35">
        <f t="shared" si="3"/>
        <v>99</v>
      </c>
    </row>
    <row r="12" spans="1:18" x14ac:dyDescent="0.25">
      <c r="A12" s="32">
        <v>11</v>
      </c>
      <c r="B12" s="20"/>
      <c r="C12" s="5" t="s">
        <v>81</v>
      </c>
      <c r="D12" s="5" t="s">
        <v>87</v>
      </c>
      <c r="E12" s="6">
        <v>13</v>
      </c>
      <c r="F12" s="6">
        <v>35</v>
      </c>
      <c r="G12" s="6">
        <v>2</v>
      </c>
      <c r="H12" s="6">
        <v>4</v>
      </c>
      <c r="I12" s="6">
        <v>35</v>
      </c>
      <c r="J12" s="6">
        <v>35</v>
      </c>
      <c r="K12" s="6">
        <v>14</v>
      </c>
      <c r="L12" s="6">
        <v>7</v>
      </c>
      <c r="M12" s="27">
        <v>29</v>
      </c>
      <c r="N12" s="6">
        <v>6</v>
      </c>
      <c r="O12" s="5">
        <f t="shared" si="0"/>
        <v>35</v>
      </c>
      <c r="P12" s="5">
        <f t="shared" si="1"/>
        <v>35</v>
      </c>
      <c r="Q12" s="5">
        <f t="shared" si="2"/>
        <v>180</v>
      </c>
      <c r="R12" s="35">
        <f t="shared" si="3"/>
        <v>110</v>
      </c>
    </row>
    <row r="13" spans="1:18" x14ac:dyDescent="0.25">
      <c r="A13" s="32">
        <v>12</v>
      </c>
      <c r="B13" s="20" t="s">
        <v>147</v>
      </c>
      <c r="C13" s="5" t="s">
        <v>183</v>
      </c>
      <c r="D13" s="5" t="s">
        <v>102</v>
      </c>
      <c r="E13" s="6">
        <v>21</v>
      </c>
      <c r="F13" s="6">
        <v>9</v>
      </c>
      <c r="G13" s="6">
        <v>15</v>
      </c>
      <c r="H13" s="6">
        <v>8</v>
      </c>
      <c r="I13" s="6">
        <v>16</v>
      </c>
      <c r="J13" s="6">
        <v>10</v>
      </c>
      <c r="K13" s="6">
        <v>29</v>
      </c>
      <c r="L13" s="6">
        <v>29</v>
      </c>
      <c r="M13" s="27">
        <v>13</v>
      </c>
      <c r="N13" s="6">
        <v>29</v>
      </c>
      <c r="O13" s="5">
        <f t="shared" si="0"/>
        <v>29</v>
      </c>
      <c r="P13" s="5">
        <f t="shared" si="1"/>
        <v>29</v>
      </c>
      <c r="Q13" s="5">
        <f t="shared" si="2"/>
        <v>179</v>
      </c>
      <c r="R13" s="35">
        <f t="shared" si="3"/>
        <v>121</v>
      </c>
    </row>
    <row r="14" spans="1:18" x14ac:dyDescent="0.25">
      <c r="A14" s="32">
        <v>13</v>
      </c>
      <c r="B14" s="20" t="s">
        <v>132</v>
      </c>
      <c r="C14" s="5" t="s">
        <v>72</v>
      </c>
      <c r="D14" s="5" t="s">
        <v>207</v>
      </c>
      <c r="E14" s="6">
        <v>25</v>
      </c>
      <c r="F14" s="6">
        <v>14</v>
      </c>
      <c r="G14" s="6">
        <v>25</v>
      </c>
      <c r="H14" s="6">
        <v>20</v>
      </c>
      <c r="I14" s="6">
        <v>22</v>
      </c>
      <c r="J14" s="6">
        <v>14</v>
      </c>
      <c r="K14" s="6">
        <v>18</v>
      </c>
      <c r="L14" s="6">
        <v>11</v>
      </c>
      <c r="M14" s="27">
        <v>15</v>
      </c>
      <c r="N14" s="6">
        <v>12</v>
      </c>
      <c r="O14" s="5">
        <f t="shared" si="0"/>
        <v>25</v>
      </c>
      <c r="P14" s="5">
        <f t="shared" si="1"/>
        <v>20</v>
      </c>
      <c r="Q14" s="5">
        <f t="shared" si="2"/>
        <v>176</v>
      </c>
      <c r="R14" s="35">
        <f t="shared" si="3"/>
        <v>131</v>
      </c>
    </row>
    <row r="15" spans="1:18" x14ac:dyDescent="0.25">
      <c r="A15" s="32">
        <v>14</v>
      </c>
      <c r="B15" s="20"/>
      <c r="C15" s="5" t="s">
        <v>70</v>
      </c>
      <c r="D15" s="5" t="s">
        <v>209</v>
      </c>
      <c r="E15" s="6">
        <v>29</v>
      </c>
      <c r="F15" s="6">
        <v>13</v>
      </c>
      <c r="G15" s="6">
        <v>32</v>
      </c>
      <c r="H15" s="6">
        <v>18</v>
      </c>
      <c r="I15" s="6">
        <v>25</v>
      </c>
      <c r="J15" s="6">
        <v>15</v>
      </c>
      <c r="K15" s="6">
        <v>20</v>
      </c>
      <c r="L15" s="6">
        <v>13</v>
      </c>
      <c r="M15" s="27">
        <v>21</v>
      </c>
      <c r="N15" s="6">
        <v>14</v>
      </c>
      <c r="O15" s="5">
        <f t="shared" si="0"/>
        <v>32</v>
      </c>
      <c r="P15" s="5">
        <f t="shared" si="1"/>
        <v>18</v>
      </c>
      <c r="Q15" s="5">
        <f t="shared" si="2"/>
        <v>200</v>
      </c>
      <c r="R15" s="35">
        <f t="shared" si="3"/>
        <v>150</v>
      </c>
    </row>
    <row r="16" spans="1:18" x14ac:dyDescent="0.25">
      <c r="A16" s="32">
        <v>15</v>
      </c>
      <c r="B16" s="20" t="s">
        <v>168</v>
      </c>
      <c r="C16" s="5" t="s">
        <v>71</v>
      </c>
      <c r="D16" s="5" t="s">
        <v>212</v>
      </c>
      <c r="E16" s="6">
        <v>39</v>
      </c>
      <c r="F16" s="6">
        <v>35</v>
      </c>
      <c r="G16" s="6">
        <v>10</v>
      </c>
      <c r="H16" s="6">
        <v>7</v>
      </c>
      <c r="I16" s="6">
        <v>35</v>
      </c>
      <c r="J16" s="6">
        <v>35</v>
      </c>
      <c r="K16" s="6">
        <v>16</v>
      </c>
      <c r="L16" s="6">
        <v>12</v>
      </c>
      <c r="M16" s="27">
        <v>29</v>
      </c>
      <c r="N16" s="6">
        <v>11</v>
      </c>
      <c r="O16" s="5">
        <f t="shared" si="0"/>
        <v>39</v>
      </c>
      <c r="P16" s="5">
        <f t="shared" si="1"/>
        <v>35</v>
      </c>
      <c r="Q16" s="5">
        <f t="shared" si="2"/>
        <v>229</v>
      </c>
      <c r="R16" s="35">
        <f t="shared" si="3"/>
        <v>155</v>
      </c>
    </row>
    <row r="17" spans="1:18" x14ac:dyDescent="0.25">
      <c r="A17" s="32">
        <v>16</v>
      </c>
      <c r="B17" s="20" t="s">
        <v>157</v>
      </c>
      <c r="C17" s="5" t="s">
        <v>82</v>
      </c>
      <c r="D17" s="5" t="s">
        <v>87</v>
      </c>
      <c r="E17" s="6">
        <v>30</v>
      </c>
      <c r="F17" s="6">
        <v>35</v>
      </c>
      <c r="G17" s="6">
        <v>23</v>
      </c>
      <c r="H17" s="6">
        <v>17</v>
      </c>
      <c r="I17" s="6">
        <v>28</v>
      </c>
      <c r="J17" s="6">
        <v>18</v>
      </c>
      <c r="K17" s="6">
        <v>24</v>
      </c>
      <c r="L17" s="6">
        <v>16</v>
      </c>
      <c r="M17" s="27">
        <v>23</v>
      </c>
      <c r="N17" s="6">
        <v>13</v>
      </c>
      <c r="O17" s="5">
        <f t="shared" si="0"/>
        <v>30</v>
      </c>
      <c r="P17" s="5">
        <f t="shared" si="1"/>
        <v>35</v>
      </c>
      <c r="Q17" s="5">
        <f t="shared" si="2"/>
        <v>227</v>
      </c>
      <c r="R17" s="35">
        <f t="shared" si="3"/>
        <v>162</v>
      </c>
    </row>
    <row r="18" spans="1:18" x14ac:dyDescent="0.25">
      <c r="A18" s="32">
        <v>17</v>
      </c>
      <c r="B18" s="20" t="s">
        <v>162</v>
      </c>
      <c r="C18" s="5" t="s">
        <v>197</v>
      </c>
      <c r="D18" s="5" t="s">
        <v>29</v>
      </c>
      <c r="E18" s="6">
        <v>39</v>
      </c>
      <c r="F18" s="6">
        <v>35</v>
      </c>
      <c r="G18" s="6">
        <v>8</v>
      </c>
      <c r="H18" s="6">
        <v>39</v>
      </c>
      <c r="I18" s="6">
        <v>3</v>
      </c>
      <c r="J18" s="6">
        <v>35</v>
      </c>
      <c r="K18" s="6">
        <v>29</v>
      </c>
      <c r="L18" s="6">
        <v>29</v>
      </c>
      <c r="M18" s="27">
        <v>3</v>
      </c>
      <c r="N18" s="6">
        <v>29</v>
      </c>
      <c r="O18" s="5">
        <f t="shared" si="0"/>
        <v>39</v>
      </c>
      <c r="P18" s="5">
        <f t="shared" si="1"/>
        <v>39</v>
      </c>
      <c r="Q18" s="5">
        <f t="shared" si="2"/>
        <v>249</v>
      </c>
      <c r="R18" s="35">
        <f t="shared" si="3"/>
        <v>171</v>
      </c>
    </row>
    <row r="19" spans="1:18" x14ac:dyDescent="0.25">
      <c r="A19" s="32">
        <v>18</v>
      </c>
      <c r="B19" s="20" t="s">
        <v>163</v>
      </c>
      <c r="C19" s="5" t="s">
        <v>199</v>
      </c>
      <c r="D19" s="5" t="s">
        <v>210</v>
      </c>
      <c r="E19" s="6">
        <v>39</v>
      </c>
      <c r="F19" s="6">
        <v>35</v>
      </c>
      <c r="G19" s="6">
        <v>7</v>
      </c>
      <c r="H19" s="6">
        <v>2</v>
      </c>
      <c r="I19" s="6">
        <v>35</v>
      </c>
      <c r="J19" s="6">
        <v>35</v>
      </c>
      <c r="K19" s="6">
        <v>7</v>
      </c>
      <c r="L19" s="6">
        <v>29</v>
      </c>
      <c r="M19" s="27">
        <v>29</v>
      </c>
      <c r="N19" s="6">
        <v>29</v>
      </c>
      <c r="O19" s="5">
        <f t="shared" si="0"/>
        <v>39</v>
      </c>
      <c r="P19" s="5">
        <f t="shared" si="1"/>
        <v>35</v>
      </c>
      <c r="Q19" s="5">
        <f t="shared" si="2"/>
        <v>247</v>
      </c>
      <c r="R19" s="35">
        <f t="shared" si="3"/>
        <v>173</v>
      </c>
    </row>
    <row r="20" spans="1:18" x14ac:dyDescent="0.25">
      <c r="A20" s="32">
        <v>19</v>
      </c>
      <c r="B20" s="20" t="s">
        <v>148</v>
      </c>
      <c r="C20" s="5" t="s">
        <v>63</v>
      </c>
      <c r="D20" s="5" t="s">
        <v>90</v>
      </c>
      <c r="E20" s="6">
        <v>24</v>
      </c>
      <c r="F20" s="6">
        <v>12</v>
      </c>
      <c r="G20" s="6">
        <v>21</v>
      </c>
      <c r="H20" s="6">
        <v>39</v>
      </c>
      <c r="I20" s="6">
        <v>20</v>
      </c>
      <c r="J20" s="6">
        <v>11</v>
      </c>
      <c r="K20" s="6">
        <v>29</v>
      </c>
      <c r="L20" s="6">
        <v>29</v>
      </c>
      <c r="M20" s="27">
        <v>29</v>
      </c>
      <c r="N20" s="6">
        <v>29</v>
      </c>
      <c r="O20" s="5">
        <f t="shared" si="0"/>
        <v>29</v>
      </c>
      <c r="P20" s="5">
        <f t="shared" si="1"/>
        <v>39</v>
      </c>
      <c r="Q20" s="5">
        <f t="shared" si="2"/>
        <v>243</v>
      </c>
      <c r="R20" s="35">
        <f t="shared" si="3"/>
        <v>175</v>
      </c>
    </row>
    <row r="21" spans="1:18" x14ac:dyDescent="0.25">
      <c r="A21" s="32">
        <v>20</v>
      </c>
      <c r="B21" s="20" t="s">
        <v>144</v>
      </c>
      <c r="C21" s="5" t="s">
        <v>61</v>
      </c>
      <c r="D21" s="5" t="s">
        <v>207</v>
      </c>
      <c r="E21" s="6">
        <v>27</v>
      </c>
      <c r="F21" s="6">
        <v>35</v>
      </c>
      <c r="G21" s="6">
        <v>14</v>
      </c>
      <c r="H21" s="6">
        <v>14</v>
      </c>
      <c r="I21" s="6">
        <v>35</v>
      </c>
      <c r="J21" s="6">
        <v>35</v>
      </c>
      <c r="K21" s="6">
        <v>29</v>
      </c>
      <c r="L21" s="6">
        <v>29</v>
      </c>
      <c r="M21" s="27">
        <v>5</v>
      </c>
      <c r="N21" s="6">
        <v>29</v>
      </c>
      <c r="O21" s="5">
        <f t="shared" si="0"/>
        <v>35</v>
      </c>
      <c r="P21" s="5">
        <f t="shared" si="1"/>
        <v>35</v>
      </c>
      <c r="Q21" s="5">
        <f t="shared" si="2"/>
        <v>252</v>
      </c>
      <c r="R21" s="35">
        <f t="shared" si="3"/>
        <v>182</v>
      </c>
    </row>
    <row r="22" spans="1:18" x14ac:dyDescent="0.25">
      <c r="A22" s="32">
        <v>21</v>
      </c>
      <c r="B22" s="20" t="s">
        <v>254</v>
      </c>
      <c r="C22" s="5" t="s">
        <v>252</v>
      </c>
      <c r="D22" s="5" t="s">
        <v>209</v>
      </c>
      <c r="E22" s="6">
        <v>39</v>
      </c>
      <c r="F22" s="6">
        <v>11</v>
      </c>
      <c r="G22" s="6">
        <v>39</v>
      </c>
      <c r="H22" s="6">
        <v>39</v>
      </c>
      <c r="I22" s="6">
        <v>11</v>
      </c>
      <c r="J22" s="6">
        <v>9</v>
      </c>
      <c r="K22" s="6">
        <v>29</v>
      </c>
      <c r="L22" s="6">
        <v>29</v>
      </c>
      <c r="M22" s="27">
        <v>29</v>
      </c>
      <c r="N22" s="6">
        <v>29</v>
      </c>
      <c r="O22" s="5">
        <f t="shared" si="0"/>
        <v>39</v>
      </c>
      <c r="P22" s="5">
        <f t="shared" si="1"/>
        <v>39</v>
      </c>
      <c r="Q22" s="5">
        <f t="shared" si="2"/>
        <v>264</v>
      </c>
      <c r="R22" s="35">
        <f t="shared" si="3"/>
        <v>186</v>
      </c>
    </row>
    <row r="23" spans="1:18" x14ac:dyDescent="0.25">
      <c r="A23" s="32">
        <v>22</v>
      </c>
      <c r="B23" s="20"/>
      <c r="C23" s="5" t="s">
        <v>26</v>
      </c>
      <c r="D23" s="5" t="s">
        <v>88</v>
      </c>
      <c r="E23" s="6">
        <v>36</v>
      </c>
      <c r="F23" s="6">
        <v>16</v>
      </c>
      <c r="G23" s="6">
        <v>39</v>
      </c>
      <c r="H23" s="6">
        <v>39</v>
      </c>
      <c r="I23" s="6">
        <v>29</v>
      </c>
      <c r="J23" s="6">
        <v>19</v>
      </c>
      <c r="K23" s="6">
        <v>21</v>
      </c>
      <c r="L23" s="6">
        <v>14</v>
      </c>
      <c r="M23" s="27">
        <v>24</v>
      </c>
      <c r="N23" s="6">
        <v>29</v>
      </c>
      <c r="O23" s="5">
        <f t="shared" si="0"/>
        <v>39</v>
      </c>
      <c r="P23" s="5">
        <f t="shared" si="1"/>
        <v>39</v>
      </c>
      <c r="Q23" s="5">
        <f t="shared" si="2"/>
        <v>266</v>
      </c>
      <c r="R23" s="35">
        <f t="shared" si="3"/>
        <v>188</v>
      </c>
    </row>
    <row r="24" spans="1:18" x14ac:dyDescent="0.25">
      <c r="A24" s="32">
        <v>23</v>
      </c>
      <c r="B24" s="20" t="s">
        <v>144</v>
      </c>
      <c r="C24" s="5" t="s">
        <v>181</v>
      </c>
      <c r="D24" s="5" t="s">
        <v>88</v>
      </c>
      <c r="E24" s="6">
        <v>17</v>
      </c>
      <c r="F24" s="6">
        <v>35</v>
      </c>
      <c r="G24" s="6">
        <v>9</v>
      </c>
      <c r="H24" s="6">
        <v>12</v>
      </c>
      <c r="I24" s="6">
        <v>35</v>
      </c>
      <c r="J24" s="6">
        <v>35</v>
      </c>
      <c r="K24" s="6">
        <v>29</v>
      </c>
      <c r="L24" s="6">
        <v>29</v>
      </c>
      <c r="M24" s="27">
        <v>29</v>
      </c>
      <c r="N24" s="6">
        <v>29</v>
      </c>
      <c r="O24" s="5">
        <f t="shared" si="0"/>
        <v>35</v>
      </c>
      <c r="P24" s="5">
        <f t="shared" si="1"/>
        <v>35</v>
      </c>
      <c r="Q24" s="5">
        <f t="shared" si="2"/>
        <v>259</v>
      </c>
      <c r="R24" s="35">
        <f t="shared" si="3"/>
        <v>189</v>
      </c>
    </row>
    <row r="25" spans="1:18" x14ac:dyDescent="0.25">
      <c r="A25" s="32">
        <v>24</v>
      </c>
      <c r="B25" s="20"/>
      <c r="C25" s="5" t="s">
        <v>64</v>
      </c>
      <c r="D25" s="5"/>
      <c r="E25" s="6">
        <v>39</v>
      </c>
      <c r="F25" s="6">
        <v>17</v>
      </c>
      <c r="G25" s="6">
        <v>33</v>
      </c>
      <c r="H25" s="6">
        <v>19</v>
      </c>
      <c r="I25" s="6">
        <v>26</v>
      </c>
      <c r="J25" s="6">
        <v>21</v>
      </c>
      <c r="K25" s="6">
        <v>29</v>
      </c>
      <c r="L25" s="6">
        <v>29</v>
      </c>
      <c r="M25" s="27">
        <v>16</v>
      </c>
      <c r="N25" s="6">
        <v>29</v>
      </c>
      <c r="O25" s="5">
        <f t="shared" si="0"/>
        <v>39</v>
      </c>
      <c r="P25" s="5">
        <f t="shared" si="1"/>
        <v>29</v>
      </c>
      <c r="Q25" s="5">
        <f t="shared" si="2"/>
        <v>258</v>
      </c>
      <c r="R25" s="35">
        <f t="shared" si="3"/>
        <v>190</v>
      </c>
    </row>
    <row r="26" spans="1:18" x14ac:dyDescent="0.25">
      <c r="A26" s="32">
        <v>25</v>
      </c>
      <c r="B26" s="20" t="s">
        <v>150</v>
      </c>
      <c r="C26" s="5" t="s">
        <v>187</v>
      </c>
      <c r="D26" s="5" t="s">
        <v>90</v>
      </c>
      <c r="E26" s="6">
        <v>4</v>
      </c>
      <c r="F26" s="6">
        <v>35</v>
      </c>
      <c r="G26" s="6">
        <v>19</v>
      </c>
      <c r="H26" s="6">
        <v>39</v>
      </c>
      <c r="I26" s="6">
        <v>35</v>
      </c>
      <c r="J26" s="6">
        <v>35</v>
      </c>
      <c r="K26" s="6">
        <v>19</v>
      </c>
      <c r="L26" s="6">
        <v>29</v>
      </c>
      <c r="M26" s="27">
        <v>29</v>
      </c>
      <c r="N26" s="6">
        <v>29</v>
      </c>
      <c r="O26" s="5">
        <f t="shared" si="0"/>
        <v>35</v>
      </c>
      <c r="P26" s="5">
        <f t="shared" si="1"/>
        <v>39</v>
      </c>
      <c r="Q26" s="5">
        <f t="shared" si="2"/>
        <v>273</v>
      </c>
      <c r="R26" s="35">
        <f t="shared" si="3"/>
        <v>199</v>
      </c>
    </row>
    <row r="27" spans="1:18" x14ac:dyDescent="0.25">
      <c r="A27" s="32">
        <v>26</v>
      </c>
      <c r="B27" s="20" t="s">
        <v>153</v>
      </c>
      <c r="C27" s="5" t="s">
        <v>20</v>
      </c>
      <c r="D27" s="5" t="s">
        <v>11</v>
      </c>
      <c r="E27" s="6">
        <v>9</v>
      </c>
      <c r="F27" s="6">
        <v>35</v>
      </c>
      <c r="G27" s="6">
        <v>28</v>
      </c>
      <c r="H27" s="6">
        <v>11</v>
      </c>
      <c r="I27" s="6">
        <v>35</v>
      </c>
      <c r="J27" s="6">
        <v>35</v>
      </c>
      <c r="K27" s="6">
        <v>29</v>
      </c>
      <c r="L27" s="6">
        <v>29</v>
      </c>
      <c r="M27" s="27">
        <v>29</v>
      </c>
      <c r="N27" s="6">
        <v>29</v>
      </c>
      <c r="O27" s="5">
        <f t="shared" si="0"/>
        <v>35</v>
      </c>
      <c r="P27" s="5">
        <f t="shared" si="1"/>
        <v>35</v>
      </c>
      <c r="Q27" s="5">
        <f t="shared" si="2"/>
        <v>269</v>
      </c>
      <c r="R27" s="35">
        <f t="shared" si="3"/>
        <v>199</v>
      </c>
    </row>
    <row r="28" spans="1:18" x14ac:dyDescent="0.25">
      <c r="A28" s="32">
        <v>27</v>
      </c>
      <c r="B28" s="20" t="s">
        <v>152</v>
      </c>
      <c r="C28" s="5" t="s">
        <v>189</v>
      </c>
      <c r="D28" s="5" t="s">
        <v>102</v>
      </c>
      <c r="E28" s="6">
        <v>11</v>
      </c>
      <c r="F28" s="6">
        <v>35</v>
      </c>
      <c r="G28" s="6">
        <v>6</v>
      </c>
      <c r="H28" s="6">
        <v>39</v>
      </c>
      <c r="I28" s="6">
        <v>35</v>
      </c>
      <c r="J28" s="6">
        <v>35</v>
      </c>
      <c r="K28" s="6">
        <v>29</v>
      </c>
      <c r="L28" s="6">
        <v>29</v>
      </c>
      <c r="M28" s="27">
        <v>29</v>
      </c>
      <c r="N28" s="6">
        <v>29</v>
      </c>
      <c r="O28" s="5">
        <f t="shared" si="0"/>
        <v>35</v>
      </c>
      <c r="P28" s="5">
        <f t="shared" si="1"/>
        <v>39</v>
      </c>
      <c r="Q28" s="5">
        <f t="shared" si="2"/>
        <v>277</v>
      </c>
      <c r="R28" s="35">
        <f t="shared" si="3"/>
        <v>203</v>
      </c>
    </row>
    <row r="29" spans="1:18" x14ac:dyDescent="0.25">
      <c r="A29" s="32">
        <v>28</v>
      </c>
      <c r="B29" s="20" t="s">
        <v>169</v>
      </c>
      <c r="C29" s="5" t="s">
        <v>76</v>
      </c>
      <c r="D29" s="5" t="s">
        <v>90</v>
      </c>
      <c r="E29" s="6">
        <v>39</v>
      </c>
      <c r="F29" s="6">
        <v>35</v>
      </c>
      <c r="G29" s="6">
        <v>27</v>
      </c>
      <c r="H29" s="6">
        <v>39</v>
      </c>
      <c r="I29" s="6">
        <v>10</v>
      </c>
      <c r="J29" s="6">
        <v>35</v>
      </c>
      <c r="K29" s="6">
        <v>29</v>
      </c>
      <c r="L29" s="6">
        <v>29</v>
      </c>
      <c r="M29" s="27">
        <v>18</v>
      </c>
      <c r="N29" s="6">
        <v>29</v>
      </c>
      <c r="O29" s="5">
        <f t="shared" si="0"/>
        <v>39</v>
      </c>
      <c r="P29" s="5">
        <f t="shared" si="1"/>
        <v>39</v>
      </c>
      <c r="Q29" s="5">
        <f t="shared" si="2"/>
        <v>290</v>
      </c>
      <c r="R29" s="35">
        <f t="shared" si="3"/>
        <v>212</v>
      </c>
    </row>
    <row r="30" spans="1:18" x14ac:dyDescent="0.25">
      <c r="A30" s="32">
        <v>29</v>
      </c>
      <c r="B30" s="20"/>
      <c r="C30" s="5" t="s">
        <v>277</v>
      </c>
      <c r="D30" s="5" t="s">
        <v>15</v>
      </c>
      <c r="E30" s="6">
        <v>39</v>
      </c>
      <c r="F30" s="6">
        <v>35</v>
      </c>
      <c r="G30" s="6">
        <v>39</v>
      </c>
      <c r="H30" s="6">
        <v>39</v>
      </c>
      <c r="I30" s="6">
        <v>35</v>
      </c>
      <c r="J30" s="6">
        <v>35</v>
      </c>
      <c r="K30" s="6">
        <v>9</v>
      </c>
      <c r="L30" s="6">
        <v>3</v>
      </c>
      <c r="M30" s="27">
        <v>29</v>
      </c>
      <c r="N30" s="6">
        <v>29</v>
      </c>
      <c r="O30" s="5">
        <f t="shared" si="0"/>
        <v>39</v>
      </c>
      <c r="P30" s="5">
        <f t="shared" si="1"/>
        <v>39</v>
      </c>
      <c r="Q30" s="5">
        <f t="shared" si="2"/>
        <v>292</v>
      </c>
      <c r="R30" s="35">
        <f t="shared" si="3"/>
        <v>214</v>
      </c>
    </row>
    <row r="31" spans="1:18" x14ac:dyDescent="0.25">
      <c r="A31" s="32">
        <v>30</v>
      </c>
      <c r="B31" s="20"/>
      <c r="C31" s="5" t="s">
        <v>23</v>
      </c>
      <c r="D31" s="5" t="s">
        <v>18</v>
      </c>
      <c r="E31" s="6">
        <v>39</v>
      </c>
      <c r="F31" s="6">
        <v>35</v>
      </c>
      <c r="G31" s="6">
        <v>12</v>
      </c>
      <c r="H31" s="6">
        <v>39</v>
      </c>
      <c r="I31" s="6">
        <v>35</v>
      </c>
      <c r="J31" s="6">
        <v>35</v>
      </c>
      <c r="K31" s="6">
        <v>12</v>
      </c>
      <c r="L31" s="6">
        <v>29</v>
      </c>
      <c r="M31" s="27">
        <v>29</v>
      </c>
      <c r="N31" s="6">
        <v>29</v>
      </c>
      <c r="O31" s="5">
        <f t="shared" si="0"/>
        <v>39</v>
      </c>
      <c r="P31" s="5">
        <f t="shared" si="1"/>
        <v>39</v>
      </c>
      <c r="Q31" s="5">
        <f t="shared" si="2"/>
        <v>294</v>
      </c>
      <c r="R31" s="35">
        <f t="shared" si="3"/>
        <v>216</v>
      </c>
    </row>
    <row r="32" spans="1:18" x14ac:dyDescent="0.25">
      <c r="A32" s="32">
        <v>31</v>
      </c>
      <c r="B32" s="20"/>
      <c r="C32" s="5" t="s">
        <v>253</v>
      </c>
      <c r="D32" s="5" t="s">
        <v>90</v>
      </c>
      <c r="E32" s="6">
        <v>39</v>
      </c>
      <c r="F32" s="6">
        <v>35</v>
      </c>
      <c r="G32" s="6">
        <v>39</v>
      </c>
      <c r="H32" s="6">
        <v>39</v>
      </c>
      <c r="I32" s="6">
        <v>12</v>
      </c>
      <c r="J32" s="6">
        <v>16</v>
      </c>
      <c r="K32" s="6">
        <v>29</v>
      </c>
      <c r="L32" s="6">
        <v>29</v>
      </c>
      <c r="M32" s="27">
        <v>29</v>
      </c>
      <c r="N32" s="6">
        <v>29</v>
      </c>
      <c r="O32" s="5">
        <f t="shared" si="0"/>
        <v>39</v>
      </c>
      <c r="P32" s="5">
        <f t="shared" si="1"/>
        <v>39</v>
      </c>
      <c r="Q32" s="5">
        <f t="shared" si="2"/>
        <v>296</v>
      </c>
      <c r="R32" s="35">
        <f t="shared" si="3"/>
        <v>218</v>
      </c>
    </row>
    <row r="33" spans="1:18" x14ac:dyDescent="0.25">
      <c r="A33" s="32">
        <v>32</v>
      </c>
      <c r="B33" s="20" t="s">
        <v>136</v>
      </c>
      <c r="C33" s="5" t="s">
        <v>177</v>
      </c>
      <c r="D33" s="5" t="s">
        <v>207</v>
      </c>
      <c r="E33" s="6">
        <v>33</v>
      </c>
      <c r="F33" s="6">
        <v>35</v>
      </c>
      <c r="G33" s="6">
        <v>13</v>
      </c>
      <c r="H33" s="6">
        <v>39</v>
      </c>
      <c r="I33" s="6">
        <v>21</v>
      </c>
      <c r="J33" s="6">
        <v>35</v>
      </c>
      <c r="K33" s="6">
        <v>29</v>
      </c>
      <c r="L33" s="6">
        <v>29</v>
      </c>
      <c r="M33" s="27">
        <v>29</v>
      </c>
      <c r="N33" s="6">
        <v>29</v>
      </c>
      <c r="O33" s="5">
        <f t="shared" si="0"/>
        <v>33</v>
      </c>
      <c r="P33" s="5">
        <f t="shared" si="1"/>
        <v>39</v>
      </c>
      <c r="Q33" s="5">
        <f t="shared" si="2"/>
        <v>292</v>
      </c>
      <c r="R33" s="35">
        <f t="shared" si="3"/>
        <v>220</v>
      </c>
    </row>
    <row r="34" spans="1:18" x14ac:dyDescent="0.25">
      <c r="A34" s="32">
        <v>33</v>
      </c>
      <c r="B34" s="20" t="s">
        <v>257</v>
      </c>
      <c r="C34" s="5" t="s">
        <v>255</v>
      </c>
      <c r="D34" s="5" t="s">
        <v>90</v>
      </c>
      <c r="E34" s="6">
        <v>39</v>
      </c>
      <c r="F34" s="6">
        <v>35</v>
      </c>
      <c r="G34" s="6">
        <v>39</v>
      </c>
      <c r="H34" s="6">
        <v>39</v>
      </c>
      <c r="I34" s="6">
        <v>14</v>
      </c>
      <c r="J34" s="6">
        <v>17</v>
      </c>
      <c r="K34" s="6">
        <v>29</v>
      </c>
      <c r="L34" s="6">
        <v>29</v>
      </c>
      <c r="M34" s="27">
        <v>29</v>
      </c>
      <c r="N34" s="6">
        <v>29</v>
      </c>
      <c r="O34" s="5">
        <f t="shared" ref="O34:O65" si="4">MAX(E34,G34,I34,K34,M34)</f>
        <v>39</v>
      </c>
      <c r="P34" s="5">
        <f t="shared" ref="P34:P65" si="5">MAX(F34,H34,J34,L34,N34)</f>
        <v>39</v>
      </c>
      <c r="Q34" s="5">
        <f t="shared" ref="Q34:Q65" si="6">SUM(E34:N34)</f>
        <v>299</v>
      </c>
      <c r="R34" s="35">
        <f t="shared" ref="R34:R65" si="7">SUM(E34:N34)-O34-P34</f>
        <v>221</v>
      </c>
    </row>
    <row r="35" spans="1:18" x14ac:dyDescent="0.25">
      <c r="A35" s="32">
        <v>34</v>
      </c>
      <c r="B35" s="20" t="s">
        <v>158</v>
      </c>
      <c r="C35" s="5" t="s">
        <v>193</v>
      </c>
      <c r="D35" s="5" t="s">
        <v>208</v>
      </c>
      <c r="E35" s="6">
        <v>3</v>
      </c>
      <c r="F35" s="6">
        <v>35</v>
      </c>
      <c r="G35" s="6">
        <v>39</v>
      </c>
      <c r="H35" s="6">
        <v>39</v>
      </c>
      <c r="I35" s="6">
        <v>35</v>
      </c>
      <c r="J35" s="6">
        <v>35</v>
      </c>
      <c r="K35" s="6">
        <v>29</v>
      </c>
      <c r="L35" s="6">
        <v>29</v>
      </c>
      <c r="M35" s="27">
        <v>29</v>
      </c>
      <c r="N35" s="6">
        <v>29</v>
      </c>
      <c r="O35" s="5">
        <f t="shared" si="4"/>
        <v>39</v>
      </c>
      <c r="P35" s="5">
        <f t="shared" si="5"/>
        <v>39</v>
      </c>
      <c r="Q35" s="5">
        <f t="shared" si="6"/>
        <v>302</v>
      </c>
      <c r="R35" s="35">
        <f t="shared" si="7"/>
        <v>224</v>
      </c>
    </row>
    <row r="36" spans="1:18" x14ac:dyDescent="0.25">
      <c r="A36" s="32">
        <v>35</v>
      </c>
      <c r="B36" s="20"/>
      <c r="C36" s="5" t="s">
        <v>78</v>
      </c>
      <c r="D36" s="5" t="s">
        <v>15</v>
      </c>
      <c r="E36" s="6">
        <v>39</v>
      </c>
      <c r="F36" s="6">
        <v>35</v>
      </c>
      <c r="G36" s="6">
        <v>30</v>
      </c>
      <c r="H36" s="6">
        <v>39</v>
      </c>
      <c r="I36" s="6">
        <v>35</v>
      </c>
      <c r="J36" s="6">
        <v>35</v>
      </c>
      <c r="K36" s="6">
        <v>17</v>
      </c>
      <c r="L36" s="6">
        <v>15</v>
      </c>
      <c r="M36" s="27">
        <v>29</v>
      </c>
      <c r="N36" s="6">
        <v>29</v>
      </c>
      <c r="O36" s="5">
        <f t="shared" si="4"/>
        <v>39</v>
      </c>
      <c r="P36" s="5">
        <f t="shared" si="5"/>
        <v>39</v>
      </c>
      <c r="Q36" s="5">
        <f t="shared" si="6"/>
        <v>303</v>
      </c>
      <c r="R36" s="35">
        <f t="shared" si="7"/>
        <v>225</v>
      </c>
    </row>
    <row r="37" spans="1:18" x14ac:dyDescent="0.25">
      <c r="A37" s="32">
        <v>36</v>
      </c>
      <c r="B37" s="20" t="s">
        <v>165</v>
      </c>
      <c r="C37" s="5" t="s">
        <v>201</v>
      </c>
      <c r="D37" s="5" t="s">
        <v>209</v>
      </c>
      <c r="E37" s="6">
        <v>39</v>
      </c>
      <c r="F37" s="6">
        <v>35</v>
      </c>
      <c r="G37" s="6">
        <v>22</v>
      </c>
      <c r="H37" s="6">
        <v>39</v>
      </c>
      <c r="I37" s="6">
        <v>19</v>
      </c>
      <c r="J37" s="6">
        <v>35</v>
      </c>
      <c r="K37" s="6">
        <v>29</v>
      </c>
      <c r="L37" s="6">
        <v>29</v>
      </c>
      <c r="M37" s="27">
        <v>29</v>
      </c>
      <c r="N37" s="6">
        <v>29</v>
      </c>
      <c r="O37" s="5">
        <f t="shared" si="4"/>
        <v>39</v>
      </c>
      <c r="P37" s="5">
        <f t="shared" si="5"/>
        <v>39</v>
      </c>
      <c r="Q37" s="5">
        <f t="shared" si="6"/>
        <v>305</v>
      </c>
      <c r="R37" s="35">
        <f t="shared" si="7"/>
        <v>227</v>
      </c>
    </row>
    <row r="38" spans="1:18" x14ac:dyDescent="0.25">
      <c r="A38" s="32">
        <v>37</v>
      </c>
      <c r="B38" s="20"/>
      <c r="C38" s="5" t="s">
        <v>185</v>
      </c>
      <c r="D38" s="5" t="s">
        <v>90</v>
      </c>
      <c r="E38" s="6">
        <v>34</v>
      </c>
      <c r="F38" s="6">
        <v>35</v>
      </c>
      <c r="G38" s="6">
        <v>39</v>
      </c>
      <c r="H38" s="6">
        <v>39</v>
      </c>
      <c r="I38" s="6">
        <v>23</v>
      </c>
      <c r="J38" s="6">
        <v>20</v>
      </c>
      <c r="K38" s="6">
        <v>29</v>
      </c>
      <c r="L38" s="6">
        <v>29</v>
      </c>
      <c r="M38" s="27">
        <v>29</v>
      </c>
      <c r="N38" s="6">
        <v>29</v>
      </c>
      <c r="O38" s="5">
        <f t="shared" si="4"/>
        <v>39</v>
      </c>
      <c r="P38" s="5">
        <f t="shared" si="5"/>
        <v>39</v>
      </c>
      <c r="Q38" s="5">
        <f t="shared" si="6"/>
        <v>306</v>
      </c>
      <c r="R38" s="35">
        <f t="shared" si="7"/>
        <v>228</v>
      </c>
    </row>
    <row r="39" spans="1:18" x14ac:dyDescent="0.25">
      <c r="A39" s="32">
        <v>38</v>
      </c>
      <c r="B39" s="20" t="s">
        <v>144</v>
      </c>
      <c r="C39" s="5" t="s">
        <v>62</v>
      </c>
      <c r="D39" s="5" t="s">
        <v>11</v>
      </c>
      <c r="E39" s="6">
        <v>7</v>
      </c>
      <c r="F39" s="6">
        <v>35</v>
      </c>
      <c r="G39" s="6">
        <v>39</v>
      </c>
      <c r="H39" s="6">
        <v>39</v>
      </c>
      <c r="I39" s="6">
        <v>35</v>
      </c>
      <c r="J39" s="6">
        <v>35</v>
      </c>
      <c r="K39" s="6">
        <v>29</v>
      </c>
      <c r="L39" s="6">
        <v>29</v>
      </c>
      <c r="M39" s="27">
        <v>29</v>
      </c>
      <c r="N39" s="6">
        <v>29</v>
      </c>
      <c r="O39" s="5">
        <f t="shared" si="4"/>
        <v>39</v>
      </c>
      <c r="P39" s="5">
        <f t="shared" si="5"/>
        <v>39</v>
      </c>
      <c r="Q39" s="5">
        <f t="shared" si="6"/>
        <v>306</v>
      </c>
      <c r="R39" s="35">
        <f t="shared" si="7"/>
        <v>228</v>
      </c>
    </row>
    <row r="40" spans="1:18" x14ac:dyDescent="0.25">
      <c r="A40" s="32">
        <v>39</v>
      </c>
      <c r="B40" s="20" t="s">
        <v>155</v>
      </c>
      <c r="C40" s="5" t="s">
        <v>192</v>
      </c>
      <c r="D40" s="5"/>
      <c r="E40" s="6">
        <v>8</v>
      </c>
      <c r="F40" s="6">
        <v>35</v>
      </c>
      <c r="G40" s="6">
        <v>39</v>
      </c>
      <c r="H40" s="6">
        <v>39</v>
      </c>
      <c r="I40" s="6">
        <v>35</v>
      </c>
      <c r="J40" s="6">
        <v>35</v>
      </c>
      <c r="K40" s="6">
        <v>29</v>
      </c>
      <c r="L40" s="6">
        <v>29</v>
      </c>
      <c r="M40" s="27">
        <v>29</v>
      </c>
      <c r="N40" s="6">
        <v>29</v>
      </c>
      <c r="O40" s="5">
        <f t="shared" si="4"/>
        <v>39</v>
      </c>
      <c r="P40" s="5">
        <f t="shared" si="5"/>
        <v>39</v>
      </c>
      <c r="Q40" s="5">
        <f t="shared" si="6"/>
        <v>307</v>
      </c>
      <c r="R40" s="35">
        <f t="shared" si="7"/>
        <v>229</v>
      </c>
    </row>
    <row r="41" spans="1:18" x14ac:dyDescent="0.25">
      <c r="A41" s="32">
        <v>40</v>
      </c>
      <c r="B41" s="20" t="s">
        <v>130</v>
      </c>
      <c r="C41" s="5" t="s">
        <v>265</v>
      </c>
      <c r="D41" s="5" t="s">
        <v>209</v>
      </c>
      <c r="E41" s="6">
        <v>39</v>
      </c>
      <c r="F41" s="6">
        <v>18</v>
      </c>
      <c r="G41" s="6">
        <v>39</v>
      </c>
      <c r="H41" s="6">
        <v>39</v>
      </c>
      <c r="I41" s="6">
        <v>34</v>
      </c>
      <c r="J41" s="6">
        <v>22</v>
      </c>
      <c r="K41" s="6">
        <v>29</v>
      </c>
      <c r="L41" s="6">
        <v>29</v>
      </c>
      <c r="M41" s="27">
        <v>29</v>
      </c>
      <c r="N41" s="6">
        <v>29</v>
      </c>
      <c r="O41" s="5">
        <f t="shared" si="4"/>
        <v>39</v>
      </c>
      <c r="P41" s="5">
        <f t="shared" si="5"/>
        <v>39</v>
      </c>
      <c r="Q41" s="5">
        <f t="shared" si="6"/>
        <v>307</v>
      </c>
      <c r="R41" s="35">
        <f t="shared" si="7"/>
        <v>229</v>
      </c>
    </row>
    <row r="42" spans="1:18" x14ac:dyDescent="0.25">
      <c r="A42" s="32">
        <v>41</v>
      </c>
      <c r="B42" s="20" t="s">
        <v>250</v>
      </c>
      <c r="C42" s="5" t="s">
        <v>248</v>
      </c>
      <c r="D42" s="5" t="s">
        <v>87</v>
      </c>
      <c r="E42" s="6">
        <v>39</v>
      </c>
      <c r="F42" s="6">
        <v>35</v>
      </c>
      <c r="G42" s="6">
        <v>39</v>
      </c>
      <c r="H42" s="6">
        <v>39</v>
      </c>
      <c r="I42" s="6">
        <v>7</v>
      </c>
      <c r="J42" s="6">
        <v>35</v>
      </c>
      <c r="K42" s="6">
        <v>29</v>
      </c>
      <c r="L42" s="6">
        <v>29</v>
      </c>
      <c r="M42" s="27">
        <v>29</v>
      </c>
      <c r="N42" s="6">
        <v>29</v>
      </c>
      <c r="O42" s="5">
        <f t="shared" si="4"/>
        <v>39</v>
      </c>
      <c r="P42" s="5">
        <f t="shared" si="5"/>
        <v>39</v>
      </c>
      <c r="Q42" s="5">
        <f t="shared" si="6"/>
        <v>310</v>
      </c>
      <c r="R42" s="35">
        <f t="shared" si="7"/>
        <v>232</v>
      </c>
    </row>
    <row r="43" spans="1:18" x14ac:dyDescent="0.25">
      <c r="A43" s="32">
        <v>42</v>
      </c>
      <c r="B43" s="20"/>
      <c r="C43" s="5" t="s">
        <v>190</v>
      </c>
      <c r="D43" s="5" t="s">
        <v>211</v>
      </c>
      <c r="E43" s="6">
        <v>12</v>
      </c>
      <c r="F43" s="6">
        <v>35</v>
      </c>
      <c r="G43" s="6">
        <v>39</v>
      </c>
      <c r="H43" s="6">
        <v>39</v>
      </c>
      <c r="I43" s="6">
        <v>35</v>
      </c>
      <c r="J43" s="6">
        <v>35</v>
      </c>
      <c r="K43" s="6">
        <v>29</v>
      </c>
      <c r="L43" s="6">
        <v>29</v>
      </c>
      <c r="M43" s="27">
        <v>29</v>
      </c>
      <c r="N43" s="6">
        <v>29</v>
      </c>
      <c r="O43" s="5">
        <f t="shared" si="4"/>
        <v>39</v>
      </c>
      <c r="P43" s="5">
        <f t="shared" si="5"/>
        <v>39</v>
      </c>
      <c r="Q43" s="5">
        <f t="shared" si="6"/>
        <v>311</v>
      </c>
      <c r="R43" s="35">
        <f t="shared" si="7"/>
        <v>233</v>
      </c>
    </row>
    <row r="44" spans="1:18" x14ac:dyDescent="0.25">
      <c r="A44" s="32">
        <v>43</v>
      </c>
      <c r="B44" s="20" t="s">
        <v>134</v>
      </c>
      <c r="C44" s="5" t="s">
        <v>175</v>
      </c>
      <c r="D44" s="5" t="s">
        <v>11</v>
      </c>
      <c r="E44" s="6">
        <v>14</v>
      </c>
      <c r="F44" s="6">
        <v>35</v>
      </c>
      <c r="G44" s="6">
        <v>39</v>
      </c>
      <c r="H44" s="6">
        <v>39</v>
      </c>
      <c r="I44" s="6">
        <v>35</v>
      </c>
      <c r="J44" s="6">
        <v>35</v>
      </c>
      <c r="K44" s="6">
        <v>29</v>
      </c>
      <c r="L44" s="6">
        <v>29</v>
      </c>
      <c r="M44" s="27">
        <v>29</v>
      </c>
      <c r="N44" s="6">
        <v>29</v>
      </c>
      <c r="O44" s="5">
        <f t="shared" si="4"/>
        <v>39</v>
      </c>
      <c r="P44" s="5">
        <f t="shared" si="5"/>
        <v>39</v>
      </c>
      <c r="Q44" s="5">
        <f t="shared" si="6"/>
        <v>313</v>
      </c>
      <c r="R44" s="35">
        <f t="shared" si="7"/>
        <v>235</v>
      </c>
    </row>
    <row r="45" spans="1:18" x14ac:dyDescent="0.25">
      <c r="A45" s="32">
        <v>44</v>
      </c>
      <c r="B45" s="20"/>
      <c r="C45" s="5" t="s">
        <v>279</v>
      </c>
      <c r="D45" s="5" t="s">
        <v>29</v>
      </c>
      <c r="E45" s="6">
        <v>39</v>
      </c>
      <c r="F45" s="6">
        <v>35</v>
      </c>
      <c r="G45" s="6">
        <v>39</v>
      </c>
      <c r="H45" s="6">
        <v>39</v>
      </c>
      <c r="I45" s="6">
        <v>35</v>
      </c>
      <c r="J45" s="6">
        <v>35</v>
      </c>
      <c r="K45" s="6">
        <v>15</v>
      </c>
      <c r="L45" s="6">
        <v>29</v>
      </c>
      <c r="M45" s="27">
        <v>19</v>
      </c>
      <c r="N45" s="6">
        <v>29</v>
      </c>
      <c r="O45" s="5">
        <f t="shared" si="4"/>
        <v>39</v>
      </c>
      <c r="P45" s="5">
        <f t="shared" si="5"/>
        <v>39</v>
      </c>
      <c r="Q45" s="5">
        <f t="shared" si="6"/>
        <v>314</v>
      </c>
      <c r="R45" s="35">
        <f t="shared" si="7"/>
        <v>236</v>
      </c>
    </row>
    <row r="46" spans="1:18" x14ac:dyDescent="0.25">
      <c r="A46" s="32">
        <v>45</v>
      </c>
      <c r="B46" s="20"/>
      <c r="C46" s="5" t="s">
        <v>186</v>
      </c>
      <c r="D46" s="5" t="s">
        <v>102</v>
      </c>
      <c r="E46" s="6">
        <v>16</v>
      </c>
      <c r="F46" s="6">
        <v>35</v>
      </c>
      <c r="G46" s="6">
        <v>39</v>
      </c>
      <c r="H46" s="6">
        <v>39</v>
      </c>
      <c r="I46" s="6">
        <v>35</v>
      </c>
      <c r="J46" s="6">
        <v>35</v>
      </c>
      <c r="K46" s="6">
        <v>29</v>
      </c>
      <c r="L46" s="6">
        <v>29</v>
      </c>
      <c r="M46" s="27">
        <v>29</v>
      </c>
      <c r="N46" s="6">
        <v>29</v>
      </c>
      <c r="O46" s="5">
        <f t="shared" si="4"/>
        <v>39</v>
      </c>
      <c r="P46" s="5">
        <f t="shared" si="5"/>
        <v>39</v>
      </c>
      <c r="Q46" s="5">
        <f t="shared" si="6"/>
        <v>315</v>
      </c>
      <c r="R46" s="35">
        <f t="shared" si="7"/>
        <v>237</v>
      </c>
    </row>
    <row r="47" spans="1:18" x14ac:dyDescent="0.25">
      <c r="A47" s="32">
        <v>46</v>
      </c>
      <c r="B47" s="20" t="s">
        <v>170</v>
      </c>
      <c r="C47" s="5" t="s">
        <v>202</v>
      </c>
      <c r="D47" s="5" t="s">
        <v>212</v>
      </c>
      <c r="E47" s="6">
        <v>39</v>
      </c>
      <c r="F47" s="6">
        <v>35</v>
      </c>
      <c r="G47" s="6">
        <v>16</v>
      </c>
      <c r="H47" s="6">
        <v>39</v>
      </c>
      <c r="I47" s="6">
        <v>35</v>
      </c>
      <c r="J47" s="6">
        <v>35</v>
      </c>
      <c r="K47" s="6">
        <v>29</v>
      </c>
      <c r="L47" s="6">
        <v>29</v>
      </c>
      <c r="M47" s="27">
        <v>29</v>
      </c>
      <c r="N47" s="6">
        <v>29</v>
      </c>
      <c r="O47" s="5">
        <f t="shared" si="4"/>
        <v>39</v>
      </c>
      <c r="P47" s="5">
        <f t="shared" si="5"/>
        <v>39</v>
      </c>
      <c r="Q47" s="5">
        <f t="shared" si="6"/>
        <v>315</v>
      </c>
      <c r="R47" s="35">
        <f t="shared" si="7"/>
        <v>237</v>
      </c>
    </row>
    <row r="48" spans="1:18" x14ac:dyDescent="0.25">
      <c r="A48" s="32">
        <v>47</v>
      </c>
      <c r="B48" s="20" t="s">
        <v>143</v>
      </c>
      <c r="C48" s="5" t="s">
        <v>27</v>
      </c>
      <c r="D48" s="5" t="s">
        <v>208</v>
      </c>
      <c r="E48" s="6">
        <v>18</v>
      </c>
      <c r="F48" s="6">
        <v>35</v>
      </c>
      <c r="G48" s="6">
        <v>39</v>
      </c>
      <c r="H48" s="6">
        <v>39</v>
      </c>
      <c r="I48" s="6">
        <v>35</v>
      </c>
      <c r="J48" s="6">
        <v>35</v>
      </c>
      <c r="K48" s="6">
        <v>29</v>
      </c>
      <c r="L48" s="6">
        <v>29</v>
      </c>
      <c r="M48" s="27">
        <v>29</v>
      </c>
      <c r="N48" s="6">
        <v>29</v>
      </c>
      <c r="O48" s="5">
        <f t="shared" si="4"/>
        <v>39</v>
      </c>
      <c r="P48" s="5">
        <f t="shared" si="5"/>
        <v>39</v>
      </c>
      <c r="Q48" s="5">
        <f t="shared" si="6"/>
        <v>317</v>
      </c>
      <c r="R48" s="35">
        <f t="shared" si="7"/>
        <v>239</v>
      </c>
    </row>
    <row r="49" spans="1:18" x14ac:dyDescent="0.25">
      <c r="A49" s="32">
        <v>48</v>
      </c>
      <c r="B49" s="20" t="s">
        <v>258</v>
      </c>
      <c r="C49" s="5" t="s">
        <v>256</v>
      </c>
      <c r="D49" s="5" t="s">
        <v>209</v>
      </c>
      <c r="E49" s="6">
        <v>39</v>
      </c>
      <c r="F49" s="6">
        <v>35</v>
      </c>
      <c r="G49" s="6">
        <v>39</v>
      </c>
      <c r="H49" s="6">
        <v>39</v>
      </c>
      <c r="I49" s="6">
        <v>15</v>
      </c>
      <c r="J49" s="6">
        <v>35</v>
      </c>
      <c r="K49" s="6">
        <v>29</v>
      </c>
      <c r="L49" s="6">
        <v>29</v>
      </c>
      <c r="M49" s="27">
        <v>29</v>
      </c>
      <c r="N49" s="6">
        <v>29</v>
      </c>
      <c r="O49" s="5">
        <f t="shared" si="4"/>
        <v>39</v>
      </c>
      <c r="P49" s="5">
        <f t="shared" si="5"/>
        <v>39</v>
      </c>
      <c r="Q49" s="5">
        <f t="shared" si="6"/>
        <v>318</v>
      </c>
      <c r="R49" s="35">
        <f t="shared" si="7"/>
        <v>240</v>
      </c>
    </row>
    <row r="50" spans="1:18" x14ac:dyDescent="0.25">
      <c r="A50" s="32">
        <v>49</v>
      </c>
      <c r="B50" s="20" t="s">
        <v>137</v>
      </c>
      <c r="C50" s="5" t="s">
        <v>178</v>
      </c>
      <c r="D50" s="5" t="s">
        <v>88</v>
      </c>
      <c r="E50" s="6">
        <v>20</v>
      </c>
      <c r="F50" s="6">
        <v>35</v>
      </c>
      <c r="G50" s="6">
        <v>39</v>
      </c>
      <c r="H50" s="6">
        <v>39</v>
      </c>
      <c r="I50" s="6">
        <v>35</v>
      </c>
      <c r="J50" s="6">
        <v>35</v>
      </c>
      <c r="K50" s="6">
        <v>29</v>
      </c>
      <c r="L50" s="6">
        <v>29</v>
      </c>
      <c r="M50" s="27">
        <v>29</v>
      </c>
      <c r="N50" s="6">
        <v>29</v>
      </c>
      <c r="O50" s="5">
        <f t="shared" si="4"/>
        <v>39</v>
      </c>
      <c r="P50" s="5">
        <f t="shared" si="5"/>
        <v>39</v>
      </c>
      <c r="Q50" s="5">
        <f t="shared" si="6"/>
        <v>319</v>
      </c>
      <c r="R50" s="35">
        <f t="shared" si="7"/>
        <v>241</v>
      </c>
    </row>
    <row r="51" spans="1:18" x14ac:dyDescent="0.25">
      <c r="A51" s="32">
        <v>50</v>
      </c>
      <c r="B51" s="20"/>
      <c r="C51" s="5" t="s">
        <v>278</v>
      </c>
      <c r="D51" s="5" t="s">
        <v>209</v>
      </c>
      <c r="E51" s="6">
        <v>39</v>
      </c>
      <c r="F51" s="6">
        <v>35</v>
      </c>
      <c r="G51" s="6">
        <v>39</v>
      </c>
      <c r="H51" s="6">
        <v>39</v>
      </c>
      <c r="I51" s="6">
        <v>35</v>
      </c>
      <c r="J51" s="6">
        <v>35</v>
      </c>
      <c r="K51" s="6">
        <v>10</v>
      </c>
      <c r="L51" s="6">
        <v>29</v>
      </c>
      <c r="M51" s="27">
        <v>29</v>
      </c>
      <c r="N51" s="6">
        <v>29</v>
      </c>
      <c r="O51" s="5">
        <f t="shared" si="4"/>
        <v>39</v>
      </c>
      <c r="P51" s="5">
        <f t="shared" si="5"/>
        <v>39</v>
      </c>
      <c r="Q51" s="5">
        <f t="shared" si="6"/>
        <v>319</v>
      </c>
      <c r="R51" s="35">
        <f t="shared" si="7"/>
        <v>241</v>
      </c>
    </row>
    <row r="52" spans="1:18" x14ac:dyDescent="0.25">
      <c r="A52" s="32">
        <v>51</v>
      </c>
      <c r="B52" s="20"/>
      <c r="C52" s="6" t="s">
        <v>293</v>
      </c>
      <c r="D52" s="5" t="s">
        <v>296</v>
      </c>
      <c r="E52" s="6">
        <v>39</v>
      </c>
      <c r="F52" s="6">
        <v>35</v>
      </c>
      <c r="G52" s="6">
        <v>39</v>
      </c>
      <c r="H52" s="6">
        <v>39</v>
      </c>
      <c r="I52" s="6">
        <v>35</v>
      </c>
      <c r="J52" s="6">
        <v>35</v>
      </c>
      <c r="K52" s="6">
        <v>29</v>
      </c>
      <c r="L52" s="6">
        <v>29</v>
      </c>
      <c r="M52" s="27">
        <v>10</v>
      </c>
      <c r="N52" s="6">
        <v>29</v>
      </c>
      <c r="O52" s="5">
        <f t="shared" si="4"/>
        <v>39</v>
      </c>
      <c r="P52" s="5">
        <f t="shared" si="5"/>
        <v>39</v>
      </c>
      <c r="Q52" s="5">
        <f t="shared" si="6"/>
        <v>319</v>
      </c>
      <c r="R52" s="35">
        <f t="shared" si="7"/>
        <v>241</v>
      </c>
    </row>
    <row r="53" spans="1:18" x14ac:dyDescent="0.25">
      <c r="A53" s="32">
        <v>52</v>
      </c>
      <c r="B53" s="20" t="s">
        <v>174</v>
      </c>
      <c r="C53" s="5" t="s">
        <v>206</v>
      </c>
      <c r="D53" s="5" t="s">
        <v>15</v>
      </c>
      <c r="E53" s="6">
        <v>39</v>
      </c>
      <c r="F53" s="6">
        <v>35</v>
      </c>
      <c r="G53" s="6">
        <v>39</v>
      </c>
      <c r="H53" s="6">
        <v>39</v>
      </c>
      <c r="I53" s="6">
        <v>35</v>
      </c>
      <c r="J53" s="6">
        <v>35</v>
      </c>
      <c r="K53" s="6">
        <v>23</v>
      </c>
      <c r="L53" s="6">
        <v>17</v>
      </c>
      <c r="M53" s="27">
        <v>29</v>
      </c>
      <c r="N53" s="6">
        <v>29</v>
      </c>
      <c r="O53" s="5">
        <f t="shared" si="4"/>
        <v>39</v>
      </c>
      <c r="P53" s="5">
        <f t="shared" si="5"/>
        <v>39</v>
      </c>
      <c r="Q53" s="5">
        <f t="shared" si="6"/>
        <v>320</v>
      </c>
      <c r="R53" s="35">
        <f t="shared" si="7"/>
        <v>242</v>
      </c>
    </row>
    <row r="54" spans="1:18" x14ac:dyDescent="0.25">
      <c r="A54" s="32">
        <v>53</v>
      </c>
      <c r="B54" s="20"/>
      <c r="C54" s="6" t="s">
        <v>294</v>
      </c>
      <c r="D54" s="5" t="s">
        <v>296</v>
      </c>
      <c r="E54" s="6">
        <v>39</v>
      </c>
      <c r="F54" s="6">
        <v>35</v>
      </c>
      <c r="G54" s="6">
        <v>39</v>
      </c>
      <c r="H54" s="6">
        <v>39</v>
      </c>
      <c r="I54" s="6">
        <v>35</v>
      </c>
      <c r="J54" s="6">
        <v>35</v>
      </c>
      <c r="K54" s="6">
        <v>29</v>
      </c>
      <c r="L54" s="6">
        <v>29</v>
      </c>
      <c r="M54" s="27">
        <v>11</v>
      </c>
      <c r="N54" s="6">
        <v>29</v>
      </c>
      <c r="O54" s="5">
        <f t="shared" si="4"/>
        <v>39</v>
      </c>
      <c r="P54" s="5">
        <f t="shared" si="5"/>
        <v>39</v>
      </c>
      <c r="Q54" s="5">
        <f t="shared" si="6"/>
        <v>320</v>
      </c>
      <c r="R54" s="35">
        <f t="shared" si="7"/>
        <v>242</v>
      </c>
    </row>
    <row r="55" spans="1:18" x14ac:dyDescent="0.25">
      <c r="A55" s="32">
        <v>54</v>
      </c>
      <c r="B55" s="20"/>
      <c r="C55" s="5" t="s">
        <v>66</v>
      </c>
      <c r="D55" s="5" t="s">
        <v>209</v>
      </c>
      <c r="E55" s="6">
        <v>22</v>
      </c>
      <c r="F55" s="6">
        <v>35</v>
      </c>
      <c r="G55" s="6">
        <v>39</v>
      </c>
      <c r="H55" s="6">
        <v>39</v>
      </c>
      <c r="I55" s="6">
        <v>35</v>
      </c>
      <c r="J55" s="6">
        <v>35</v>
      </c>
      <c r="K55" s="6">
        <v>29</v>
      </c>
      <c r="L55" s="6">
        <v>29</v>
      </c>
      <c r="M55" s="27">
        <v>29</v>
      </c>
      <c r="N55" s="6">
        <v>29</v>
      </c>
      <c r="O55" s="5">
        <f t="shared" si="4"/>
        <v>39</v>
      </c>
      <c r="P55" s="5">
        <f t="shared" si="5"/>
        <v>39</v>
      </c>
      <c r="Q55" s="5">
        <f t="shared" si="6"/>
        <v>321</v>
      </c>
      <c r="R55" s="35">
        <f t="shared" si="7"/>
        <v>243</v>
      </c>
    </row>
    <row r="56" spans="1:18" x14ac:dyDescent="0.25">
      <c r="A56" s="32">
        <v>55</v>
      </c>
      <c r="B56" s="20" t="s">
        <v>160</v>
      </c>
      <c r="C56" s="5" t="s">
        <v>195</v>
      </c>
      <c r="D56" s="5"/>
      <c r="E56" s="6">
        <v>39</v>
      </c>
      <c r="F56" s="6">
        <v>35</v>
      </c>
      <c r="G56" s="6">
        <v>39</v>
      </c>
      <c r="H56" s="6">
        <v>39</v>
      </c>
      <c r="I56" s="6">
        <v>35</v>
      </c>
      <c r="J56" s="6">
        <v>35</v>
      </c>
      <c r="K56" s="6">
        <v>29</v>
      </c>
      <c r="L56" s="6">
        <v>29</v>
      </c>
      <c r="M56" s="27">
        <v>12</v>
      </c>
      <c r="N56" s="6">
        <v>29</v>
      </c>
      <c r="O56" s="5">
        <f t="shared" si="4"/>
        <v>39</v>
      </c>
      <c r="P56" s="5">
        <f t="shared" si="5"/>
        <v>39</v>
      </c>
      <c r="Q56" s="5">
        <f t="shared" si="6"/>
        <v>321</v>
      </c>
      <c r="R56" s="35">
        <f t="shared" si="7"/>
        <v>243</v>
      </c>
    </row>
    <row r="57" spans="1:18" x14ac:dyDescent="0.25">
      <c r="A57" s="32">
        <v>56</v>
      </c>
      <c r="B57" s="20" t="s">
        <v>146</v>
      </c>
      <c r="C57" s="5" t="s">
        <v>24</v>
      </c>
      <c r="D57" s="5" t="s">
        <v>11</v>
      </c>
      <c r="E57" s="6">
        <v>23</v>
      </c>
      <c r="F57" s="6">
        <v>35</v>
      </c>
      <c r="G57" s="6">
        <v>39</v>
      </c>
      <c r="H57" s="6">
        <v>39</v>
      </c>
      <c r="I57" s="6">
        <v>35</v>
      </c>
      <c r="J57" s="6">
        <v>35</v>
      </c>
      <c r="K57" s="6">
        <v>29</v>
      </c>
      <c r="L57" s="6">
        <v>29</v>
      </c>
      <c r="M57" s="27">
        <v>29</v>
      </c>
      <c r="N57" s="6">
        <v>29</v>
      </c>
      <c r="O57" s="5">
        <f t="shared" si="4"/>
        <v>39</v>
      </c>
      <c r="P57" s="5">
        <f t="shared" si="5"/>
        <v>39</v>
      </c>
      <c r="Q57" s="5">
        <f t="shared" si="6"/>
        <v>322</v>
      </c>
      <c r="R57" s="35">
        <f t="shared" si="7"/>
        <v>244</v>
      </c>
    </row>
    <row r="58" spans="1:18" x14ac:dyDescent="0.25">
      <c r="A58" s="32">
        <v>57</v>
      </c>
      <c r="B58" s="20" t="s">
        <v>141</v>
      </c>
      <c r="C58" s="5" t="s">
        <v>21</v>
      </c>
      <c r="D58" s="5" t="s">
        <v>6</v>
      </c>
      <c r="E58" s="6">
        <v>31</v>
      </c>
      <c r="F58" s="6">
        <v>35</v>
      </c>
      <c r="G58" s="6">
        <v>39</v>
      </c>
      <c r="H58" s="6">
        <v>39</v>
      </c>
      <c r="I58" s="6">
        <v>35</v>
      </c>
      <c r="J58" s="6">
        <v>35</v>
      </c>
      <c r="K58" s="6">
        <v>22</v>
      </c>
      <c r="L58" s="6">
        <v>29</v>
      </c>
      <c r="M58" s="27">
        <v>29</v>
      </c>
      <c r="N58" s="6">
        <v>29</v>
      </c>
      <c r="O58" s="5">
        <f t="shared" si="4"/>
        <v>39</v>
      </c>
      <c r="P58" s="5">
        <f t="shared" si="5"/>
        <v>39</v>
      </c>
      <c r="Q58" s="5">
        <f t="shared" si="6"/>
        <v>323</v>
      </c>
      <c r="R58" s="35">
        <f t="shared" si="7"/>
        <v>245</v>
      </c>
    </row>
    <row r="59" spans="1:18" x14ac:dyDescent="0.25">
      <c r="A59" s="32">
        <v>58</v>
      </c>
      <c r="B59" s="20"/>
      <c r="C59" s="6" t="s">
        <v>295</v>
      </c>
      <c r="D59" s="5" t="s">
        <v>87</v>
      </c>
      <c r="E59" s="6">
        <v>39</v>
      </c>
      <c r="F59" s="6">
        <v>35</v>
      </c>
      <c r="G59" s="6">
        <v>39</v>
      </c>
      <c r="H59" s="6">
        <v>39</v>
      </c>
      <c r="I59" s="6">
        <v>35</v>
      </c>
      <c r="J59" s="6">
        <v>35</v>
      </c>
      <c r="K59" s="6">
        <v>29</v>
      </c>
      <c r="L59" s="6">
        <v>29</v>
      </c>
      <c r="M59" s="27">
        <v>14</v>
      </c>
      <c r="N59" s="6">
        <v>29</v>
      </c>
      <c r="O59" s="5">
        <f t="shared" si="4"/>
        <v>39</v>
      </c>
      <c r="P59" s="5">
        <f t="shared" si="5"/>
        <v>39</v>
      </c>
      <c r="Q59" s="5">
        <f t="shared" si="6"/>
        <v>323</v>
      </c>
      <c r="R59" s="35">
        <f t="shared" si="7"/>
        <v>245</v>
      </c>
    </row>
    <row r="60" spans="1:18" x14ac:dyDescent="0.25">
      <c r="A60" s="32">
        <v>59</v>
      </c>
      <c r="B60" s="20" t="s">
        <v>138</v>
      </c>
      <c r="C60" s="5" t="s">
        <v>25</v>
      </c>
      <c r="D60" s="5" t="s">
        <v>88</v>
      </c>
      <c r="E60" s="6">
        <v>26</v>
      </c>
      <c r="F60" s="6">
        <v>35</v>
      </c>
      <c r="G60" s="6">
        <v>39</v>
      </c>
      <c r="H60" s="6">
        <v>39</v>
      </c>
      <c r="I60" s="6">
        <v>35</v>
      </c>
      <c r="J60" s="6">
        <v>35</v>
      </c>
      <c r="K60" s="6">
        <v>29</v>
      </c>
      <c r="L60" s="6">
        <v>29</v>
      </c>
      <c r="M60" s="27">
        <v>29</v>
      </c>
      <c r="N60" s="6">
        <v>29</v>
      </c>
      <c r="O60" s="5">
        <f t="shared" si="4"/>
        <v>39</v>
      </c>
      <c r="P60" s="5">
        <f t="shared" si="5"/>
        <v>39</v>
      </c>
      <c r="Q60" s="5">
        <f t="shared" si="6"/>
        <v>325</v>
      </c>
      <c r="R60" s="35">
        <f t="shared" si="7"/>
        <v>247</v>
      </c>
    </row>
    <row r="61" spans="1:18" x14ac:dyDescent="0.25">
      <c r="A61" s="32">
        <v>60</v>
      </c>
      <c r="B61" s="20" t="s">
        <v>173</v>
      </c>
      <c r="C61" s="5" t="s">
        <v>205</v>
      </c>
      <c r="D61" s="5" t="s">
        <v>15</v>
      </c>
      <c r="E61" s="6">
        <v>39</v>
      </c>
      <c r="F61" s="6">
        <v>35</v>
      </c>
      <c r="G61" s="6">
        <v>26</v>
      </c>
      <c r="H61" s="6">
        <v>39</v>
      </c>
      <c r="I61" s="6">
        <v>35</v>
      </c>
      <c r="J61" s="6">
        <v>35</v>
      </c>
      <c r="K61" s="6">
        <v>29</v>
      </c>
      <c r="L61" s="6">
        <v>29</v>
      </c>
      <c r="M61" s="27">
        <v>29</v>
      </c>
      <c r="N61" s="6">
        <v>29</v>
      </c>
      <c r="O61" s="5">
        <f t="shared" si="4"/>
        <v>39</v>
      </c>
      <c r="P61" s="5">
        <f t="shared" si="5"/>
        <v>39</v>
      </c>
      <c r="Q61" s="5">
        <f t="shared" si="6"/>
        <v>325</v>
      </c>
      <c r="R61" s="35">
        <f t="shared" si="7"/>
        <v>247</v>
      </c>
    </row>
    <row r="62" spans="1:18" x14ac:dyDescent="0.25">
      <c r="A62" s="32">
        <v>61</v>
      </c>
      <c r="B62" s="20" t="s">
        <v>172</v>
      </c>
      <c r="C62" s="5" t="s">
        <v>204</v>
      </c>
      <c r="D62" s="5" t="s">
        <v>59</v>
      </c>
      <c r="E62" s="6">
        <v>39</v>
      </c>
      <c r="F62" s="6">
        <v>35</v>
      </c>
      <c r="G62" s="6">
        <v>31</v>
      </c>
      <c r="H62" s="6">
        <v>39</v>
      </c>
      <c r="I62" s="6">
        <v>31</v>
      </c>
      <c r="J62" s="6">
        <v>35</v>
      </c>
      <c r="K62" s="6">
        <v>29</v>
      </c>
      <c r="L62" s="6">
        <v>29</v>
      </c>
      <c r="M62" s="27">
        <v>29</v>
      </c>
      <c r="N62" s="6">
        <v>29</v>
      </c>
      <c r="O62" s="5">
        <f t="shared" si="4"/>
        <v>39</v>
      </c>
      <c r="P62" s="5">
        <f t="shared" si="5"/>
        <v>39</v>
      </c>
      <c r="Q62" s="5">
        <f t="shared" si="6"/>
        <v>326</v>
      </c>
      <c r="R62" s="35">
        <f t="shared" si="7"/>
        <v>248</v>
      </c>
    </row>
    <row r="63" spans="1:18" x14ac:dyDescent="0.25">
      <c r="A63" s="32">
        <v>62</v>
      </c>
      <c r="B63" s="20"/>
      <c r="C63" s="6" t="s">
        <v>297</v>
      </c>
      <c r="D63" s="5" t="s">
        <v>296</v>
      </c>
      <c r="E63" s="6">
        <v>39</v>
      </c>
      <c r="F63" s="6">
        <v>35</v>
      </c>
      <c r="G63" s="6">
        <v>39</v>
      </c>
      <c r="H63" s="6">
        <v>39</v>
      </c>
      <c r="I63" s="6">
        <v>35</v>
      </c>
      <c r="J63" s="6">
        <v>35</v>
      </c>
      <c r="K63" s="6">
        <v>29</v>
      </c>
      <c r="L63" s="6">
        <v>29</v>
      </c>
      <c r="M63" s="27">
        <v>17</v>
      </c>
      <c r="N63" s="6">
        <v>29</v>
      </c>
      <c r="O63" s="5">
        <f t="shared" si="4"/>
        <v>39</v>
      </c>
      <c r="P63" s="5">
        <f t="shared" si="5"/>
        <v>39</v>
      </c>
      <c r="Q63" s="5">
        <f t="shared" si="6"/>
        <v>326</v>
      </c>
      <c r="R63" s="35">
        <f t="shared" si="7"/>
        <v>248</v>
      </c>
    </row>
    <row r="64" spans="1:18" x14ac:dyDescent="0.25">
      <c r="A64" s="32">
        <v>63</v>
      </c>
      <c r="B64" s="20" t="s">
        <v>139</v>
      </c>
      <c r="C64" s="5" t="s">
        <v>179</v>
      </c>
      <c r="D64" s="5" t="s">
        <v>208</v>
      </c>
      <c r="E64" s="6">
        <v>28</v>
      </c>
      <c r="F64" s="6">
        <v>35</v>
      </c>
      <c r="G64" s="6">
        <v>39</v>
      </c>
      <c r="H64" s="6">
        <v>39</v>
      </c>
      <c r="I64" s="6">
        <v>35</v>
      </c>
      <c r="J64" s="6">
        <v>35</v>
      </c>
      <c r="K64" s="6">
        <v>29</v>
      </c>
      <c r="L64" s="6">
        <v>29</v>
      </c>
      <c r="M64" s="27">
        <v>29</v>
      </c>
      <c r="N64" s="6">
        <v>29</v>
      </c>
      <c r="O64" s="5">
        <f t="shared" si="4"/>
        <v>39</v>
      </c>
      <c r="P64" s="5">
        <f t="shared" si="5"/>
        <v>39</v>
      </c>
      <c r="Q64" s="5">
        <f t="shared" si="6"/>
        <v>327</v>
      </c>
      <c r="R64" s="35">
        <f t="shared" si="7"/>
        <v>249</v>
      </c>
    </row>
    <row r="65" spans="1:18" x14ac:dyDescent="0.25">
      <c r="A65" s="32">
        <v>64</v>
      </c>
      <c r="B65" s="20"/>
      <c r="C65" s="5" t="s">
        <v>259</v>
      </c>
      <c r="D65" s="5" t="s">
        <v>15</v>
      </c>
      <c r="E65" s="6">
        <v>39</v>
      </c>
      <c r="F65" s="6">
        <v>35</v>
      </c>
      <c r="G65" s="6">
        <v>39</v>
      </c>
      <c r="H65" s="6">
        <v>39</v>
      </c>
      <c r="I65" s="6">
        <v>24</v>
      </c>
      <c r="J65" s="6">
        <v>35</v>
      </c>
      <c r="K65" s="6">
        <v>29</v>
      </c>
      <c r="L65" s="6">
        <v>29</v>
      </c>
      <c r="M65" s="27">
        <v>29</v>
      </c>
      <c r="N65" s="6">
        <v>29</v>
      </c>
      <c r="O65" s="5">
        <f t="shared" si="4"/>
        <v>39</v>
      </c>
      <c r="P65" s="5">
        <f t="shared" si="5"/>
        <v>39</v>
      </c>
      <c r="Q65" s="5">
        <f t="shared" si="6"/>
        <v>327</v>
      </c>
      <c r="R65" s="35">
        <f t="shared" si="7"/>
        <v>249</v>
      </c>
    </row>
    <row r="66" spans="1:18" x14ac:dyDescent="0.25">
      <c r="A66" s="32">
        <v>65</v>
      </c>
      <c r="B66" s="20" t="s">
        <v>166</v>
      </c>
      <c r="C66" s="5" t="s">
        <v>46</v>
      </c>
      <c r="D66" s="5" t="s">
        <v>207</v>
      </c>
      <c r="E66" s="6">
        <v>39</v>
      </c>
      <c r="F66" s="6">
        <v>35</v>
      </c>
      <c r="G66" s="6">
        <v>29</v>
      </c>
      <c r="H66" s="6">
        <v>39</v>
      </c>
      <c r="I66" s="6">
        <v>35</v>
      </c>
      <c r="J66" s="6">
        <v>35</v>
      </c>
      <c r="K66" s="6">
        <v>29</v>
      </c>
      <c r="L66" s="6">
        <v>29</v>
      </c>
      <c r="M66" s="27">
        <v>29</v>
      </c>
      <c r="N66" s="6">
        <v>29</v>
      </c>
      <c r="O66" s="5">
        <f t="shared" ref="O66:O83" si="8">MAX(E66,G66,I66,K66,M66)</f>
        <v>39</v>
      </c>
      <c r="P66" s="5">
        <f t="shared" ref="P66:P83" si="9">MAX(F66,H66,J66,L66,N66)</f>
        <v>39</v>
      </c>
      <c r="Q66" s="5">
        <f t="shared" ref="Q66:Q83" si="10">SUM(E66:N66)</f>
        <v>328</v>
      </c>
      <c r="R66" s="35">
        <f t="shared" ref="R66:R83" si="11">SUM(E66:N66)-O66-P66</f>
        <v>250</v>
      </c>
    </row>
    <row r="67" spans="1:18" x14ac:dyDescent="0.25">
      <c r="A67" s="32">
        <v>66</v>
      </c>
      <c r="B67" s="20"/>
      <c r="C67" s="6" t="s">
        <v>298</v>
      </c>
      <c r="D67" s="5" t="s">
        <v>296</v>
      </c>
      <c r="E67" s="6">
        <v>39</v>
      </c>
      <c r="F67" s="6">
        <v>35</v>
      </c>
      <c r="G67" s="6">
        <v>39</v>
      </c>
      <c r="H67" s="6">
        <v>39</v>
      </c>
      <c r="I67" s="6">
        <v>35</v>
      </c>
      <c r="J67" s="6">
        <v>35</v>
      </c>
      <c r="K67" s="6">
        <v>29</v>
      </c>
      <c r="L67" s="6">
        <v>29</v>
      </c>
      <c r="M67" s="27">
        <v>20</v>
      </c>
      <c r="N67" s="6">
        <v>29</v>
      </c>
      <c r="O67" s="5">
        <f t="shared" si="8"/>
        <v>39</v>
      </c>
      <c r="P67" s="5">
        <f t="shared" si="9"/>
        <v>39</v>
      </c>
      <c r="Q67" s="5">
        <f t="shared" si="10"/>
        <v>329</v>
      </c>
      <c r="R67" s="35">
        <f t="shared" si="11"/>
        <v>251</v>
      </c>
    </row>
    <row r="68" spans="1:18" x14ac:dyDescent="0.25">
      <c r="A68" s="32">
        <v>67</v>
      </c>
      <c r="B68" s="20" t="s">
        <v>143</v>
      </c>
      <c r="C68" s="5" t="s">
        <v>260</v>
      </c>
      <c r="D68" s="5" t="s">
        <v>87</v>
      </c>
      <c r="E68" s="6">
        <v>39</v>
      </c>
      <c r="F68" s="6">
        <v>35</v>
      </c>
      <c r="G68" s="6">
        <v>39</v>
      </c>
      <c r="H68" s="6">
        <v>39</v>
      </c>
      <c r="I68" s="6">
        <v>27</v>
      </c>
      <c r="J68" s="6">
        <v>35</v>
      </c>
      <c r="K68" s="6">
        <v>29</v>
      </c>
      <c r="L68" s="6">
        <v>29</v>
      </c>
      <c r="M68" s="27">
        <v>29</v>
      </c>
      <c r="N68" s="6">
        <v>29</v>
      </c>
      <c r="O68" s="5">
        <f t="shared" si="8"/>
        <v>39</v>
      </c>
      <c r="P68" s="5">
        <f t="shared" si="9"/>
        <v>39</v>
      </c>
      <c r="Q68" s="5">
        <f t="shared" si="10"/>
        <v>330</v>
      </c>
      <c r="R68" s="35">
        <f t="shared" si="11"/>
        <v>252</v>
      </c>
    </row>
    <row r="69" spans="1:18" x14ac:dyDescent="0.25">
      <c r="A69" s="32">
        <v>68</v>
      </c>
      <c r="B69" s="20" t="s">
        <v>142</v>
      </c>
      <c r="C69" s="5" t="s">
        <v>180</v>
      </c>
      <c r="D69" s="5" t="s">
        <v>87</v>
      </c>
      <c r="E69" s="6">
        <v>32</v>
      </c>
      <c r="F69" s="6">
        <v>35</v>
      </c>
      <c r="G69" s="6">
        <v>39</v>
      </c>
      <c r="H69" s="6">
        <v>39</v>
      </c>
      <c r="I69" s="6">
        <v>35</v>
      </c>
      <c r="J69" s="6">
        <v>35</v>
      </c>
      <c r="K69" s="6">
        <v>29</v>
      </c>
      <c r="L69" s="6">
        <v>29</v>
      </c>
      <c r="M69" s="27">
        <v>29</v>
      </c>
      <c r="N69" s="6">
        <v>29</v>
      </c>
      <c r="O69" s="5">
        <f t="shared" si="8"/>
        <v>39</v>
      </c>
      <c r="P69" s="5">
        <f t="shared" si="9"/>
        <v>39</v>
      </c>
      <c r="Q69" s="5">
        <f t="shared" si="10"/>
        <v>331</v>
      </c>
      <c r="R69" s="35">
        <f t="shared" si="11"/>
        <v>253</v>
      </c>
    </row>
    <row r="70" spans="1:18" x14ac:dyDescent="0.25">
      <c r="A70" s="32">
        <v>69</v>
      </c>
      <c r="B70" s="20"/>
      <c r="C70" s="6" t="s">
        <v>299</v>
      </c>
      <c r="D70" s="5" t="s">
        <v>296</v>
      </c>
      <c r="E70" s="6">
        <v>39</v>
      </c>
      <c r="F70" s="6">
        <v>35</v>
      </c>
      <c r="G70" s="6">
        <v>39</v>
      </c>
      <c r="H70" s="6">
        <v>39</v>
      </c>
      <c r="I70" s="6">
        <v>35</v>
      </c>
      <c r="J70" s="6">
        <v>35</v>
      </c>
      <c r="K70" s="6">
        <v>29</v>
      </c>
      <c r="L70" s="6">
        <v>29</v>
      </c>
      <c r="M70" s="27">
        <v>22</v>
      </c>
      <c r="N70" s="6">
        <v>29</v>
      </c>
      <c r="O70" s="5">
        <f t="shared" si="8"/>
        <v>39</v>
      </c>
      <c r="P70" s="5">
        <f t="shared" si="9"/>
        <v>39</v>
      </c>
      <c r="Q70" s="5">
        <f t="shared" si="10"/>
        <v>331</v>
      </c>
      <c r="R70" s="35">
        <f t="shared" si="11"/>
        <v>253</v>
      </c>
    </row>
    <row r="71" spans="1:18" x14ac:dyDescent="0.25">
      <c r="A71" s="32">
        <v>70</v>
      </c>
      <c r="B71" s="20" t="s">
        <v>262</v>
      </c>
      <c r="C71" s="5" t="s">
        <v>261</v>
      </c>
      <c r="D71" s="5" t="s">
        <v>87</v>
      </c>
      <c r="E71" s="6">
        <v>39</v>
      </c>
      <c r="F71" s="6">
        <v>35</v>
      </c>
      <c r="G71" s="6">
        <v>39</v>
      </c>
      <c r="H71" s="6">
        <v>39</v>
      </c>
      <c r="I71" s="6">
        <v>30</v>
      </c>
      <c r="J71" s="6">
        <v>35</v>
      </c>
      <c r="K71" s="6">
        <v>29</v>
      </c>
      <c r="L71" s="6">
        <v>29</v>
      </c>
      <c r="M71" s="27">
        <v>29</v>
      </c>
      <c r="N71" s="6">
        <v>29</v>
      </c>
      <c r="O71" s="5">
        <f t="shared" si="8"/>
        <v>39</v>
      </c>
      <c r="P71" s="5">
        <f t="shared" si="9"/>
        <v>39</v>
      </c>
      <c r="Q71" s="5">
        <f t="shared" si="10"/>
        <v>333</v>
      </c>
      <c r="R71" s="35">
        <f t="shared" si="11"/>
        <v>255</v>
      </c>
    </row>
    <row r="72" spans="1:18" x14ac:dyDescent="0.25">
      <c r="A72" s="32">
        <v>71</v>
      </c>
      <c r="B72" s="20" t="s">
        <v>145</v>
      </c>
      <c r="C72" s="5" t="s">
        <v>182</v>
      </c>
      <c r="D72" s="5" t="s">
        <v>210</v>
      </c>
      <c r="E72" s="6">
        <v>37</v>
      </c>
      <c r="F72" s="6">
        <v>35</v>
      </c>
      <c r="G72" s="6">
        <v>39</v>
      </c>
      <c r="H72" s="6">
        <v>39</v>
      </c>
      <c r="I72" s="6">
        <v>35</v>
      </c>
      <c r="J72" s="6">
        <v>35</v>
      </c>
      <c r="K72" s="6">
        <v>29</v>
      </c>
      <c r="L72" s="6">
        <v>29</v>
      </c>
      <c r="M72" s="27">
        <v>26</v>
      </c>
      <c r="N72" s="6">
        <v>29</v>
      </c>
      <c r="O72" s="5">
        <f t="shared" si="8"/>
        <v>39</v>
      </c>
      <c r="P72" s="5">
        <f t="shared" si="9"/>
        <v>39</v>
      </c>
      <c r="Q72" s="5">
        <f t="shared" si="10"/>
        <v>333</v>
      </c>
      <c r="R72" s="35">
        <f t="shared" si="11"/>
        <v>255</v>
      </c>
    </row>
    <row r="73" spans="1:18" x14ac:dyDescent="0.25">
      <c r="A73" s="32">
        <v>73</v>
      </c>
      <c r="B73" s="20"/>
      <c r="C73" s="5" t="s">
        <v>280</v>
      </c>
      <c r="D73" s="5" t="s">
        <v>34</v>
      </c>
      <c r="E73" s="6">
        <v>39</v>
      </c>
      <c r="F73" s="6">
        <v>35</v>
      </c>
      <c r="G73" s="6">
        <v>39</v>
      </c>
      <c r="H73" s="6">
        <v>39</v>
      </c>
      <c r="I73" s="6">
        <v>35</v>
      </c>
      <c r="J73" s="6">
        <v>35</v>
      </c>
      <c r="K73" s="6">
        <v>25</v>
      </c>
      <c r="L73" s="6">
        <v>29</v>
      </c>
      <c r="M73" s="27">
        <v>29</v>
      </c>
      <c r="N73" s="6">
        <v>29</v>
      </c>
      <c r="O73" s="5">
        <f t="shared" si="8"/>
        <v>39</v>
      </c>
      <c r="P73" s="5">
        <f t="shared" si="9"/>
        <v>39</v>
      </c>
      <c r="Q73" s="5">
        <f t="shared" si="10"/>
        <v>334</v>
      </c>
      <c r="R73" s="35">
        <f t="shared" si="11"/>
        <v>256</v>
      </c>
    </row>
    <row r="74" spans="1:18" x14ac:dyDescent="0.25">
      <c r="A74" s="32">
        <v>74</v>
      </c>
      <c r="B74" s="20"/>
      <c r="C74" s="6" t="s">
        <v>300</v>
      </c>
      <c r="D74" s="5" t="s">
        <v>296</v>
      </c>
      <c r="E74" s="6">
        <v>39</v>
      </c>
      <c r="F74" s="6">
        <v>35</v>
      </c>
      <c r="G74" s="6">
        <v>39</v>
      </c>
      <c r="H74" s="6">
        <v>39</v>
      </c>
      <c r="I74" s="6">
        <v>35</v>
      </c>
      <c r="J74" s="6">
        <v>35</v>
      </c>
      <c r="K74" s="6">
        <v>29</v>
      </c>
      <c r="L74" s="6">
        <v>29</v>
      </c>
      <c r="M74" s="27">
        <v>25</v>
      </c>
      <c r="N74" s="6">
        <v>29</v>
      </c>
      <c r="O74" s="5">
        <f t="shared" si="8"/>
        <v>39</v>
      </c>
      <c r="P74" s="5">
        <f t="shared" si="9"/>
        <v>39</v>
      </c>
      <c r="Q74" s="5">
        <f t="shared" si="10"/>
        <v>334</v>
      </c>
      <c r="R74" s="35">
        <f t="shared" si="11"/>
        <v>256</v>
      </c>
    </row>
    <row r="75" spans="1:18" x14ac:dyDescent="0.25">
      <c r="A75" s="32">
        <v>75</v>
      </c>
      <c r="B75" s="20" t="s">
        <v>266</v>
      </c>
      <c r="C75" s="5" t="s">
        <v>263</v>
      </c>
      <c r="D75" s="5" t="s">
        <v>209</v>
      </c>
      <c r="E75" s="6">
        <v>39</v>
      </c>
      <c r="F75" s="6">
        <v>35</v>
      </c>
      <c r="G75" s="6">
        <v>39</v>
      </c>
      <c r="H75" s="6">
        <v>39</v>
      </c>
      <c r="I75" s="6">
        <v>32</v>
      </c>
      <c r="J75" s="6">
        <v>35</v>
      </c>
      <c r="K75" s="6">
        <v>29</v>
      </c>
      <c r="L75" s="6">
        <v>29</v>
      </c>
      <c r="M75" s="27">
        <v>29</v>
      </c>
      <c r="N75" s="6">
        <v>29</v>
      </c>
      <c r="O75" s="5">
        <f t="shared" si="8"/>
        <v>39</v>
      </c>
      <c r="P75" s="5">
        <f t="shared" si="9"/>
        <v>39</v>
      </c>
      <c r="Q75" s="5">
        <f t="shared" si="10"/>
        <v>335</v>
      </c>
      <c r="R75" s="35">
        <f t="shared" si="11"/>
        <v>257</v>
      </c>
    </row>
    <row r="76" spans="1:18" x14ac:dyDescent="0.25">
      <c r="A76" s="32">
        <v>76</v>
      </c>
      <c r="B76" s="20"/>
      <c r="C76" s="5" t="s">
        <v>264</v>
      </c>
      <c r="D76" s="5" t="s">
        <v>209</v>
      </c>
      <c r="E76" s="6">
        <v>39</v>
      </c>
      <c r="F76" s="6">
        <v>35</v>
      </c>
      <c r="G76" s="6">
        <v>39</v>
      </c>
      <c r="H76" s="6">
        <v>39</v>
      </c>
      <c r="I76" s="6">
        <v>33</v>
      </c>
      <c r="J76" s="6">
        <v>35</v>
      </c>
      <c r="K76" s="6">
        <v>29</v>
      </c>
      <c r="L76" s="6">
        <v>29</v>
      </c>
      <c r="M76" s="27">
        <v>29</v>
      </c>
      <c r="N76" s="6">
        <v>29</v>
      </c>
      <c r="O76" s="5">
        <f t="shared" si="8"/>
        <v>39</v>
      </c>
      <c r="P76" s="5">
        <f t="shared" si="9"/>
        <v>39</v>
      </c>
      <c r="Q76" s="5">
        <f t="shared" si="10"/>
        <v>336</v>
      </c>
      <c r="R76" s="35">
        <f t="shared" si="11"/>
        <v>258</v>
      </c>
    </row>
    <row r="77" spans="1:18" x14ac:dyDescent="0.25">
      <c r="A77" s="32">
        <v>77</v>
      </c>
      <c r="B77" s="20"/>
      <c r="C77" s="6" t="s">
        <v>301</v>
      </c>
      <c r="D77" s="5" t="s">
        <v>296</v>
      </c>
      <c r="E77" s="6">
        <v>39</v>
      </c>
      <c r="F77" s="6">
        <v>35</v>
      </c>
      <c r="G77" s="6">
        <v>39</v>
      </c>
      <c r="H77" s="6">
        <v>39</v>
      </c>
      <c r="I77" s="6">
        <v>35</v>
      </c>
      <c r="J77" s="6">
        <v>35</v>
      </c>
      <c r="K77" s="6">
        <v>29</v>
      </c>
      <c r="L77" s="6">
        <v>29</v>
      </c>
      <c r="M77" s="27">
        <v>27</v>
      </c>
      <c r="N77" s="6">
        <v>29</v>
      </c>
      <c r="O77" s="5">
        <f t="shared" si="8"/>
        <v>39</v>
      </c>
      <c r="P77" s="5">
        <f t="shared" si="9"/>
        <v>39</v>
      </c>
      <c r="Q77" s="5">
        <f t="shared" si="10"/>
        <v>336</v>
      </c>
      <c r="R77" s="35">
        <f t="shared" si="11"/>
        <v>258</v>
      </c>
    </row>
    <row r="78" spans="1:18" x14ac:dyDescent="0.25">
      <c r="A78" s="32">
        <v>78</v>
      </c>
      <c r="B78" s="20"/>
      <c r="C78" s="5" t="s">
        <v>191</v>
      </c>
      <c r="D78" s="5" t="s">
        <v>11</v>
      </c>
      <c r="E78" s="6">
        <v>39</v>
      </c>
      <c r="F78" s="6">
        <v>35</v>
      </c>
      <c r="G78" s="6">
        <v>39</v>
      </c>
      <c r="H78" s="6">
        <v>39</v>
      </c>
      <c r="I78" s="6">
        <v>35</v>
      </c>
      <c r="J78" s="6">
        <v>35</v>
      </c>
      <c r="K78" s="6">
        <v>29</v>
      </c>
      <c r="L78" s="6">
        <v>29</v>
      </c>
      <c r="M78" s="27">
        <v>29</v>
      </c>
      <c r="N78" s="6">
        <v>29</v>
      </c>
      <c r="O78" s="5">
        <f t="shared" si="8"/>
        <v>39</v>
      </c>
      <c r="P78" s="5">
        <f t="shared" si="9"/>
        <v>39</v>
      </c>
      <c r="Q78" s="5">
        <f t="shared" si="10"/>
        <v>338</v>
      </c>
      <c r="R78" s="35">
        <f t="shared" si="11"/>
        <v>260</v>
      </c>
    </row>
    <row r="79" spans="1:18" x14ac:dyDescent="0.25">
      <c r="A79" s="32">
        <v>79</v>
      </c>
      <c r="B79" s="20" t="s">
        <v>161</v>
      </c>
      <c r="C79" s="5" t="s">
        <v>196</v>
      </c>
      <c r="D79" s="5"/>
      <c r="E79" s="6">
        <v>39</v>
      </c>
      <c r="F79" s="6">
        <v>35</v>
      </c>
      <c r="G79" s="6">
        <v>39</v>
      </c>
      <c r="H79" s="6">
        <v>39</v>
      </c>
      <c r="I79" s="6">
        <v>35</v>
      </c>
      <c r="J79" s="6">
        <v>35</v>
      </c>
      <c r="K79" s="6">
        <v>29</v>
      </c>
      <c r="L79" s="6">
        <v>29</v>
      </c>
      <c r="M79" s="27">
        <v>29</v>
      </c>
      <c r="N79" s="6">
        <v>29</v>
      </c>
      <c r="O79" s="5">
        <f t="shared" si="8"/>
        <v>39</v>
      </c>
      <c r="P79" s="5">
        <f t="shared" si="9"/>
        <v>39</v>
      </c>
      <c r="Q79" s="5">
        <f t="shared" si="10"/>
        <v>338</v>
      </c>
      <c r="R79" s="35">
        <f t="shared" si="11"/>
        <v>260</v>
      </c>
    </row>
    <row r="80" spans="1:18" x14ac:dyDescent="0.25">
      <c r="A80" s="32">
        <v>80</v>
      </c>
      <c r="B80" s="20" t="s">
        <v>144</v>
      </c>
      <c r="C80" s="5" t="s">
        <v>198</v>
      </c>
      <c r="D80" s="5"/>
      <c r="E80" s="6">
        <v>39</v>
      </c>
      <c r="F80" s="6">
        <v>35</v>
      </c>
      <c r="G80" s="6">
        <v>39</v>
      </c>
      <c r="H80" s="6">
        <v>39</v>
      </c>
      <c r="I80" s="6">
        <v>35</v>
      </c>
      <c r="J80" s="6">
        <v>35</v>
      </c>
      <c r="K80" s="6">
        <v>29</v>
      </c>
      <c r="L80" s="6">
        <v>29</v>
      </c>
      <c r="M80" s="27">
        <v>29</v>
      </c>
      <c r="N80" s="6">
        <v>29</v>
      </c>
      <c r="O80" s="5">
        <f t="shared" si="8"/>
        <v>39</v>
      </c>
      <c r="P80" s="5">
        <f t="shared" si="9"/>
        <v>39</v>
      </c>
      <c r="Q80" s="5">
        <f t="shared" si="10"/>
        <v>338</v>
      </c>
      <c r="R80" s="35">
        <f t="shared" si="11"/>
        <v>260</v>
      </c>
    </row>
    <row r="81" spans="1:18" x14ac:dyDescent="0.25">
      <c r="A81" s="32">
        <v>81</v>
      </c>
      <c r="B81" s="20" t="s">
        <v>164</v>
      </c>
      <c r="C81" s="5" t="s">
        <v>200</v>
      </c>
      <c r="D81" s="5"/>
      <c r="E81" s="6">
        <v>39</v>
      </c>
      <c r="F81" s="6">
        <v>35</v>
      </c>
      <c r="G81" s="6">
        <v>39</v>
      </c>
      <c r="H81" s="6">
        <v>39</v>
      </c>
      <c r="I81" s="6">
        <v>35</v>
      </c>
      <c r="J81" s="6">
        <v>35</v>
      </c>
      <c r="K81" s="6">
        <v>29</v>
      </c>
      <c r="L81" s="6">
        <v>29</v>
      </c>
      <c r="M81" s="27">
        <v>29</v>
      </c>
      <c r="N81" s="6">
        <v>29</v>
      </c>
      <c r="O81" s="5">
        <f t="shared" si="8"/>
        <v>39</v>
      </c>
      <c r="P81" s="5">
        <f t="shared" si="9"/>
        <v>39</v>
      </c>
      <c r="Q81" s="5">
        <f t="shared" si="10"/>
        <v>338</v>
      </c>
      <c r="R81" s="35">
        <f t="shared" si="11"/>
        <v>260</v>
      </c>
    </row>
    <row r="82" spans="1:18" x14ac:dyDescent="0.25">
      <c r="A82" s="32">
        <v>82</v>
      </c>
      <c r="B82" s="20" t="s">
        <v>171</v>
      </c>
      <c r="C82" s="5" t="s">
        <v>203</v>
      </c>
      <c r="D82" s="5" t="s">
        <v>11</v>
      </c>
      <c r="E82" s="6">
        <v>39</v>
      </c>
      <c r="F82" s="6">
        <v>35</v>
      </c>
      <c r="G82" s="6">
        <v>39</v>
      </c>
      <c r="H82" s="6">
        <v>39</v>
      </c>
      <c r="I82" s="6">
        <v>35</v>
      </c>
      <c r="J82" s="6">
        <v>35</v>
      </c>
      <c r="K82" s="6">
        <v>29</v>
      </c>
      <c r="L82" s="6">
        <v>29</v>
      </c>
      <c r="M82" s="27">
        <v>29</v>
      </c>
      <c r="N82" s="6">
        <v>29</v>
      </c>
      <c r="O82" s="5">
        <f t="shared" si="8"/>
        <v>39</v>
      </c>
      <c r="P82" s="5">
        <f t="shared" si="9"/>
        <v>39</v>
      </c>
      <c r="Q82" s="5">
        <f t="shared" si="10"/>
        <v>338</v>
      </c>
      <c r="R82" s="35">
        <f t="shared" si="11"/>
        <v>260</v>
      </c>
    </row>
    <row r="83" spans="1:18" x14ac:dyDescent="0.25">
      <c r="A83" s="32">
        <v>83</v>
      </c>
      <c r="B83" s="20"/>
      <c r="C83" s="6" t="s">
        <v>302</v>
      </c>
      <c r="D83" s="5" t="s">
        <v>212</v>
      </c>
      <c r="E83" s="6">
        <v>39</v>
      </c>
      <c r="F83" s="6">
        <v>35</v>
      </c>
      <c r="G83" s="6">
        <v>39</v>
      </c>
      <c r="H83" s="6">
        <v>39</v>
      </c>
      <c r="I83" s="6">
        <v>35</v>
      </c>
      <c r="J83" s="6">
        <v>35</v>
      </c>
      <c r="K83" s="6">
        <v>29</v>
      </c>
      <c r="L83" s="6">
        <v>29</v>
      </c>
      <c r="M83" s="27">
        <v>29</v>
      </c>
      <c r="N83" s="6">
        <v>29</v>
      </c>
      <c r="O83" s="5">
        <f t="shared" si="8"/>
        <v>39</v>
      </c>
      <c r="P83" s="5">
        <f t="shared" si="9"/>
        <v>39</v>
      </c>
      <c r="Q83" s="5">
        <f t="shared" si="10"/>
        <v>338</v>
      </c>
      <c r="R83" s="35">
        <f t="shared" si="11"/>
        <v>260</v>
      </c>
    </row>
  </sheetData>
  <sortState ref="B2:R83">
    <sortCondition ref="R2:R83"/>
  </sortState>
  <pageMargins left="0.7" right="0.7" top="0.75" bottom="0.75" header="0.3" footer="0.3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zoomScale="90" zoomScaleNormal="90" workbookViewId="0"/>
  </sheetViews>
  <sheetFormatPr defaultRowHeight="15" x14ac:dyDescent="0.25"/>
  <cols>
    <col min="2" max="2" width="11.42578125" bestFit="1" customWidth="1"/>
    <col min="3" max="3" width="12.28515625" customWidth="1"/>
    <col min="4" max="4" width="13.42578125" bestFit="1" customWidth="1"/>
    <col min="5" max="5" width="7.7109375" style="2" customWidth="1"/>
    <col min="6" max="6" width="15.140625" style="4" customWidth="1"/>
    <col min="7" max="7" width="11.42578125" style="2" bestFit="1" customWidth="1"/>
    <col min="8" max="8" width="11.85546875" style="2" bestFit="1" customWidth="1"/>
    <col min="9" max="11" width="9.140625" style="2"/>
    <col min="12" max="12" width="10" style="2" bestFit="1" customWidth="1"/>
    <col min="13" max="13" width="9.140625" style="29"/>
    <col min="14" max="14" width="10.140625" style="2" customWidth="1"/>
    <col min="15" max="15" width="11.28515625" bestFit="1" customWidth="1"/>
    <col min="16" max="16" width="12.140625" bestFit="1" customWidth="1"/>
    <col min="17" max="17" width="9.28515625" bestFit="1" customWidth="1"/>
    <col min="18" max="18" width="14.28515625" style="2" bestFit="1" customWidth="1"/>
  </cols>
  <sheetData>
    <row r="1" spans="1:18" ht="45.75" thickBot="1" x14ac:dyDescent="0.3">
      <c r="A1" s="22"/>
      <c r="B1" s="18" t="s">
        <v>107</v>
      </c>
      <c r="C1" s="13" t="s">
        <v>84</v>
      </c>
      <c r="D1" s="13" t="s">
        <v>85</v>
      </c>
      <c r="E1" s="14" t="s">
        <v>83</v>
      </c>
      <c r="F1" s="15" t="s">
        <v>272</v>
      </c>
      <c r="G1" s="14" t="s">
        <v>0</v>
      </c>
      <c r="H1" s="14" t="s">
        <v>1</v>
      </c>
      <c r="I1" s="14" t="s">
        <v>2</v>
      </c>
      <c r="J1" s="14" t="s">
        <v>3</v>
      </c>
      <c r="K1" s="14" t="s">
        <v>50</v>
      </c>
      <c r="L1" s="14" t="s">
        <v>51</v>
      </c>
      <c r="M1" s="24" t="s">
        <v>106</v>
      </c>
      <c r="N1" s="16" t="s">
        <v>287</v>
      </c>
      <c r="O1" s="13" t="s">
        <v>41</v>
      </c>
      <c r="P1" s="13" t="s">
        <v>42</v>
      </c>
      <c r="Q1" s="13" t="s">
        <v>43</v>
      </c>
      <c r="R1" s="17" t="s">
        <v>44</v>
      </c>
    </row>
    <row r="2" spans="1:18" x14ac:dyDescent="0.25">
      <c r="A2" s="31">
        <v>1</v>
      </c>
      <c r="B2" s="36"/>
      <c r="C2" s="38" t="s">
        <v>12</v>
      </c>
      <c r="D2" s="19" t="s">
        <v>90</v>
      </c>
      <c r="E2" s="12">
        <v>3</v>
      </c>
      <c r="F2" s="23">
        <v>3</v>
      </c>
      <c r="G2" s="12">
        <v>1</v>
      </c>
      <c r="H2" s="12">
        <v>7</v>
      </c>
      <c r="I2" s="12">
        <v>1</v>
      </c>
      <c r="J2" s="12">
        <v>3</v>
      </c>
      <c r="K2" s="12">
        <v>1</v>
      </c>
      <c r="L2" s="12">
        <v>1</v>
      </c>
      <c r="M2" s="30">
        <v>1</v>
      </c>
      <c r="N2" s="12">
        <v>1</v>
      </c>
      <c r="O2" s="10">
        <f t="shared" ref="O2:O38" si="0">MAX(E2,G2,I2,K2,M2)</f>
        <v>3</v>
      </c>
      <c r="P2" s="10">
        <f t="shared" ref="P2:P38" si="1">MAX(F2,H2,J2,L2,N2)</f>
        <v>7</v>
      </c>
      <c r="Q2" s="10">
        <f t="shared" ref="Q2:Q38" si="2">SUM(E2:N2)</f>
        <v>22</v>
      </c>
      <c r="R2" s="34">
        <f t="shared" ref="R2:R38" si="3">SUM(E2:N2)-O2-P2</f>
        <v>12</v>
      </c>
    </row>
    <row r="3" spans="1:18" x14ac:dyDescent="0.25">
      <c r="A3" s="32">
        <v>2</v>
      </c>
      <c r="B3" s="37" t="s">
        <v>213</v>
      </c>
      <c r="C3" s="32" t="s">
        <v>8</v>
      </c>
      <c r="D3" s="20" t="s">
        <v>87</v>
      </c>
      <c r="E3" s="6">
        <v>5</v>
      </c>
      <c r="F3" s="7">
        <v>1</v>
      </c>
      <c r="G3" s="6">
        <v>3</v>
      </c>
      <c r="H3" s="6">
        <v>1</v>
      </c>
      <c r="I3" s="6">
        <v>20</v>
      </c>
      <c r="J3" s="6">
        <v>2</v>
      </c>
      <c r="K3" s="6">
        <v>2</v>
      </c>
      <c r="L3" s="6">
        <v>5</v>
      </c>
      <c r="M3" s="27">
        <v>3</v>
      </c>
      <c r="N3" s="6">
        <v>5</v>
      </c>
      <c r="O3" s="5">
        <f t="shared" si="0"/>
        <v>20</v>
      </c>
      <c r="P3" s="5">
        <f t="shared" si="1"/>
        <v>5</v>
      </c>
      <c r="Q3" s="5">
        <f t="shared" si="2"/>
        <v>47</v>
      </c>
      <c r="R3" s="35">
        <f t="shared" si="3"/>
        <v>22</v>
      </c>
    </row>
    <row r="4" spans="1:18" x14ac:dyDescent="0.25">
      <c r="A4" s="32">
        <v>3</v>
      </c>
      <c r="B4" s="37" t="s">
        <v>219</v>
      </c>
      <c r="C4" s="32" t="s">
        <v>4</v>
      </c>
      <c r="D4" s="20" t="s">
        <v>87</v>
      </c>
      <c r="E4" s="6">
        <v>1</v>
      </c>
      <c r="F4" s="7">
        <v>7</v>
      </c>
      <c r="G4" s="6">
        <v>2</v>
      </c>
      <c r="H4" s="6">
        <v>2</v>
      </c>
      <c r="I4" s="6">
        <v>3</v>
      </c>
      <c r="J4" s="6">
        <v>4</v>
      </c>
      <c r="K4" s="6">
        <v>8</v>
      </c>
      <c r="L4" s="6">
        <v>7</v>
      </c>
      <c r="M4" s="27">
        <v>5</v>
      </c>
      <c r="N4" s="6">
        <v>2</v>
      </c>
      <c r="O4" s="5">
        <f t="shared" si="0"/>
        <v>8</v>
      </c>
      <c r="P4" s="5">
        <f t="shared" si="1"/>
        <v>7</v>
      </c>
      <c r="Q4" s="5">
        <f t="shared" si="2"/>
        <v>41</v>
      </c>
      <c r="R4" s="35">
        <f t="shared" si="3"/>
        <v>26</v>
      </c>
    </row>
    <row r="5" spans="1:18" x14ac:dyDescent="0.25">
      <c r="A5" s="32">
        <v>4</v>
      </c>
      <c r="B5" s="37"/>
      <c r="C5" s="32" t="s">
        <v>9</v>
      </c>
      <c r="D5" s="20" t="s">
        <v>90</v>
      </c>
      <c r="E5" s="6">
        <v>4</v>
      </c>
      <c r="F5" s="7">
        <v>5</v>
      </c>
      <c r="G5" s="6">
        <v>4</v>
      </c>
      <c r="H5" s="6">
        <v>3</v>
      </c>
      <c r="I5" s="6">
        <v>10</v>
      </c>
      <c r="J5" s="6">
        <v>8</v>
      </c>
      <c r="K5" s="6">
        <v>4</v>
      </c>
      <c r="L5" s="6">
        <v>2</v>
      </c>
      <c r="M5" s="27">
        <v>4</v>
      </c>
      <c r="N5" s="6">
        <v>4</v>
      </c>
      <c r="O5" s="5">
        <f t="shared" si="0"/>
        <v>10</v>
      </c>
      <c r="P5" s="5">
        <f t="shared" si="1"/>
        <v>8</v>
      </c>
      <c r="Q5" s="5">
        <f t="shared" si="2"/>
        <v>48</v>
      </c>
      <c r="R5" s="35">
        <f t="shared" si="3"/>
        <v>30</v>
      </c>
    </row>
    <row r="6" spans="1:18" x14ac:dyDescent="0.25">
      <c r="A6" s="32">
        <v>5</v>
      </c>
      <c r="B6" s="37" t="s">
        <v>220</v>
      </c>
      <c r="C6" s="32" t="s">
        <v>231</v>
      </c>
      <c r="D6" s="20" t="s">
        <v>87</v>
      </c>
      <c r="E6" s="6">
        <v>1</v>
      </c>
      <c r="F6" s="7">
        <v>2</v>
      </c>
      <c r="G6" s="6">
        <v>18</v>
      </c>
      <c r="H6" s="6">
        <v>8</v>
      </c>
      <c r="I6" s="6">
        <v>4</v>
      </c>
      <c r="J6" s="6">
        <v>1</v>
      </c>
      <c r="K6" s="6">
        <v>9</v>
      </c>
      <c r="L6" s="6">
        <v>6</v>
      </c>
      <c r="M6" s="27">
        <v>10</v>
      </c>
      <c r="N6" s="6">
        <v>22</v>
      </c>
      <c r="O6" s="5">
        <f t="shared" si="0"/>
        <v>18</v>
      </c>
      <c r="P6" s="5">
        <f t="shared" si="1"/>
        <v>22</v>
      </c>
      <c r="Q6" s="5">
        <f t="shared" si="2"/>
        <v>81</v>
      </c>
      <c r="R6" s="35">
        <f t="shared" si="3"/>
        <v>41</v>
      </c>
    </row>
    <row r="7" spans="1:18" ht="15.75" thickBot="1" x14ac:dyDescent="0.3">
      <c r="A7" s="32">
        <v>6</v>
      </c>
      <c r="B7" s="37" t="s">
        <v>223</v>
      </c>
      <c r="C7" s="33" t="s">
        <v>7</v>
      </c>
      <c r="D7" s="20" t="s">
        <v>90</v>
      </c>
      <c r="E7" s="6">
        <v>7</v>
      </c>
      <c r="F7" s="7">
        <v>4</v>
      </c>
      <c r="G7" s="6">
        <v>7</v>
      </c>
      <c r="H7" s="6">
        <v>6</v>
      </c>
      <c r="I7" s="6">
        <v>5</v>
      </c>
      <c r="J7" s="6">
        <v>5</v>
      </c>
      <c r="K7" s="6">
        <v>5</v>
      </c>
      <c r="L7" s="6">
        <v>4</v>
      </c>
      <c r="M7" s="27">
        <v>6</v>
      </c>
      <c r="N7" s="6">
        <v>6</v>
      </c>
      <c r="O7" s="5">
        <f t="shared" si="0"/>
        <v>7</v>
      </c>
      <c r="P7" s="5">
        <f t="shared" si="1"/>
        <v>6</v>
      </c>
      <c r="Q7" s="5">
        <f t="shared" si="2"/>
        <v>55</v>
      </c>
      <c r="R7" s="35">
        <f t="shared" si="3"/>
        <v>42</v>
      </c>
    </row>
    <row r="8" spans="1:18" x14ac:dyDescent="0.25">
      <c r="A8" s="32">
        <v>7</v>
      </c>
      <c r="B8" s="20" t="s">
        <v>214</v>
      </c>
      <c r="C8" s="10" t="s">
        <v>47</v>
      </c>
      <c r="D8" s="5" t="s">
        <v>48</v>
      </c>
      <c r="E8" s="6">
        <v>9</v>
      </c>
      <c r="F8" s="7">
        <v>8</v>
      </c>
      <c r="G8" s="6">
        <v>13</v>
      </c>
      <c r="H8" s="6">
        <v>4</v>
      </c>
      <c r="I8" s="6">
        <v>13</v>
      </c>
      <c r="J8" s="6">
        <v>7</v>
      </c>
      <c r="K8" s="6">
        <v>11</v>
      </c>
      <c r="L8" s="6">
        <v>9</v>
      </c>
      <c r="M8" s="27">
        <v>11</v>
      </c>
      <c r="N8" s="6">
        <v>10</v>
      </c>
      <c r="O8" s="5">
        <f t="shared" si="0"/>
        <v>13</v>
      </c>
      <c r="P8" s="5">
        <f t="shared" si="1"/>
        <v>10</v>
      </c>
      <c r="Q8" s="5">
        <f t="shared" si="2"/>
        <v>95</v>
      </c>
      <c r="R8" s="35">
        <f t="shared" si="3"/>
        <v>72</v>
      </c>
    </row>
    <row r="9" spans="1:18" x14ac:dyDescent="0.25">
      <c r="A9" s="32">
        <v>8</v>
      </c>
      <c r="B9" s="20" t="s">
        <v>216</v>
      </c>
      <c r="C9" s="5" t="s">
        <v>230</v>
      </c>
      <c r="D9" s="5" t="s">
        <v>90</v>
      </c>
      <c r="E9" s="6">
        <v>15</v>
      </c>
      <c r="F9" s="7">
        <v>10</v>
      </c>
      <c r="G9" s="6">
        <v>6</v>
      </c>
      <c r="H9" s="6">
        <v>9</v>
      </c>
      <c r="I9" s="6">
        <v>8</v>
      </c>
      <c r="J9" s="6">
        <v>13</v>
      </c>
      <c r="K9" s="6">
        <v>19</v>
      </c>
      <c r="L9" s="6">
        <v>10</v>
      </c>
      <c r="M9" s="27">
        <v>13</v>
      </c>
      <c r="N9" s="6">
        <v>13</v>
      </c>
      <c r="O9" s="5">
        <f t="shared" si="0"/>
        <v>19</v>
      </c>
      <c r="P9" s="5">
        <f t="shared" si="1"/>
        <v>13</v>
      </c>
      <c r="Q9" s="5">
        <f t="shared" si="2"/>
        <v>116</v>
      </c>
      <c r="R9" s="35">
        <f t="shared" si="3"/>
        <v>84</v>
      </c>
    </row>
    <row r="10" spans="1:18" x14ac:dyDescent="0.25">
      <c r="A10" s="32">
        <v>9</v>
      </c>
      <c r="B10" s="20" t="s">
        <v>222</v>
      </c>
      <c r="C10" s="5" t="s">
        <v>49</v>
      </c>
      <c r="D10" s="5" t="s">
        <v>19</v>
      </c>
      <c r="E10" s="6">
        <v>8</v>
      </c>
      <c r="F10" s="7">
        <v>6</v>
      </c>
      <c r="G10" s="6">
        <v>17</v>
      </c>
      <c r="H10" s="6">
        <v>11</v>
      </c>
      <c r="I10" s="6">
        <v>15</v>
      </c>
      <c r="J10" s="6">
        <v>6</v>
      </c>
      <c r="K10" s="6">
        <v>15</v>
      </c>
      <c r="L10" s="6">
        <v>11</v>
      </c>
      <c r="M10" s="27">
        <v>19</v>
      </c>
      <c r="N10" s="6">
        <v>12</v>
      </c>
      <c r="O10" s="5">
        <f t="shared" si="0"/>
        <v>19</v>
      </c>
      <c r="P10" s="5">
        <f t="shared" si="1"/>
        <v>12</v>
      </c>
      <c r="Q10" s="5">
        <f t="shared" si="2"/>
        <v>120</v>
      </c>
      <c r="R10" s="35">
        <f t="shared" si="3"/>
        <v>89</v>
      </c>
    </row>
    <row r="11" spans="1:18" x14ac:dyDescent="0.25">
      <c r="A11" s="32">
        <v>10</v>
      </c>
      <c r="B11" s="20"/>
      <c r="C11" s="5" t="s">
        <v>13</v>
      </c>
      <c r="D11" s="5" t="s">
        <v>6</v>
      </c>
      <c r="E11" s="6">
        <v>16</v>
      </c>
      <c r="F11" s="7">
        <v>12</v>
      </c>
      <c r="G11" s="6">
        <v>14</v>
      </c>
      <c r="H11" s="6">
        <v>14</v>
      </c>
      <c r="I11" s="6">
        <v>7</v>
      </c>
      <c r="J11" s="6">
        <v>9</v>
      </c>
      <c r="K11" s="6">
        <v>13</v>
      </c>
      <c r="L11" s="6">
        <v>13</v>
      </c>
      <c r="M11" s="27">
        <v>14</v>
      </c>
      <c r="N11" s="6">
        <v>8</v>
      </c>
      <c r="O11" s="5">
        <f t="shared" si="0"/>
        <v>16</v>
      </c>
      <c r="P11" s="5">
        <f t="shared" si="1"/>
        <v>14</v>
      </c>
      <c r="Q11" s="5">
        <f t="shared" si="2"/>
        <v>120</v>
      </c>
      <c r="R11" s="35">
        <f t="shared" si="3"/>
        <v>90</v>
      </c>
    </row>
    <row r="12" spans="1:18" x14ac:dyDescent="0.25">
      <c r="A12" s="32">
        <v>11</v>
      </c>
      <c r="B12" s="20" t="s">
        <v>228</v>
      </c>
      <c r="C12" s="5" t="s">
        <v>68</v>
      </c>
      <c r="D12" s="5" t="s">
        <v>209</v>
      </c>
      <c r="E12" s="6">
        <v>19</v>
      </c>
      <c r="F12" s="7">
        <v>14</v>
      </c>
      <c r="G12" s="6">
        <v>19</v>
      </c>
      <c r="H12" s="6">
        <v>10</v>
      </c>
      <c r="I12" s="6">
        <v>9</v>
      </c>
      <c r="J12" s="6">
        <v>10</v>
      </c>
      <c r="K12" s="6">
        <v>14</v>
      </c>
      <c r="L12" s="6">
        <v>14</v>
      </c>
      <c r="M12" s="27">
        <v>9</v>
      </c>
      <c r="N12" s="6">
        <v>7</v>
      </c>
      <c r="O12" s="5">
        <f t="shared" si="0"/>
        <v>19</v>
      </c>
      <c r="P12" s="5">
        <f t="shared" si="1"/>
        <v>14</v>
      </c>
      <c r="Q12" s="5">
        <f t="shared" si="2"/>
        <v>125</v>
      </c>
      <c r="R12" s="35">
        <f t="shared" si="3"/>
        <v>92</v>
      </c>
    </row>
    <row r="13" spans="1:18" x14ac:dyDescent="0.25">
      <c r="A13" s="32">
        <v>12</v>
      </c>
      <c r="B13" s="20" t="s">
        <v>215</v>
      </c>
      <c r="C13" s="5" t="s">
        <v>14</v>
      </c>
      <c r="D13" s="5" t="s">
        <v>87</v>
      </c>
      <c r="E13" s="6">
        <v>12</v>
      </c>
      <c r="F13" s="7">
        <v>20</v>
      </c>
      <c r="G13" s="6">
        <v>11</v>
      </c>
      <c r="H13" s="6">
        <v>12</v>
      </c>
      <c r="I13" s="6">
        <v>17</v>
      </c>
      <c r="J13" s="6">
        <v>20</v>
      </c>
      <c r="K13" s="6">
        <v>17</v>
      </c>
      <c r="L13" s="6">
        <v>8</v>
      </c>
      <c r="M13" s="27">
        <v>7</v>
      </c>
      <c r="N13" s="6">
        <v>11</v>
      </c>
      <c r="O13" s="5">
        <f t="shared" si="0"/>
        <v>17</v>
      </c>
      <c r="P13" s="5">
        <f t="shared" si="1"/>
        <v>20</v>
      </c>
      <c r="Q13" s="5">
        <f t="shared" si="2"/>
        <v>135</v>
      </c>
      <c r="R13" s="35">
        <f t="shared" si="3"/>
        <v>98</v>
      </c>
    </row>
    <row r="14" spans="1:18" x14ac:dyDescent="0.25">
      <c r="A14" s="32">
        <v>13</v>
      </c>
      <c r="B14" s="20"/>
      <c r="C14" s="5" t="s">
        <v>274</v>
      </c>
      <c r="D14" s="5" t="s">
        <v>29</v>
      </c>
      <c r="E14" s="6">
        <v>19</v>
      </c>
      <c r="F14" s="7">
        <v>20</v>
      </c>
      <c r="G14" s="6">
        <v>23</v>
      </c>
      <c r="H14" s="6">
        <v>23</v>
      </c>
      <c r="I14" s="6">
        <v>20</v>
      </c>
      <c r="J14" s="6">
        <v>20</v>
      </c>
      <c r="K14" s="6">
        <v>12</v>
      </c>
      <c r="L14" s="6">
        <v>3</v>
      </c>
      <c r="M14" s="27">
        <v>2</v>
      </c>
      <c r="N14" s="6">
        <v>3</v>
      </c>
      <c r="O14" s="5">
        <f t="shared" si="0"/>
        <v>23</v>
      </c>
      <c r="P14" s="5">
        <f t="shared" si="1"/>
        <v>23</v>
      </c>
      <c r="Q14" s="5">
        <f t="shared" si="2"/>
        <v>145</v>
      </c>
      <c r="R14" s="35">
        <f t="shared" si="3"/>
        <v>99</v>
      </c>
    </row>
    <row r="15" spans="1:18" x14ac:dyDescent="0.25">
      <c r="A15" s="32">
        <v>14</v>
      </c>
      <c r="B15" s="20" t="s">
        <v>217</v>
      </c>
      <c r="C15" s="5" t="s">
        <v>74</v>
      </c>
      <c r="D15" s="5" t="s">
        <v>238</v>
      </c>
      <c r="E15" s="6">
        <v>18</v>
      </c>
      <c r="F15" s="7">
        <v>9</v>
      </c>
      <c r="G15" s="6">
        <v>15</v>
      </c>
      <c r="H15" s="6">
        <v>15</v>
      </c>
      <c r="I15" s="6">
        <v>16</v>
      </c>
      <c r="J15" s="6">
        <v>15</v>
      </c>
      <c r="K15" s="6">
        <v>20</v>
      </c>
      <c r="L15" s="6">
        <v>12</v>
      </c>
      <c r="M15" s="27">
        <v>19</v>
      </c>
      <c r="N15" s="6">
        <v>9</v>
      </c>
      <c r="O15" s="5">
        <f t="shared" si="0"/>
        <v>20</v>
      </c>
      <c r="P15" s="5">
        <f t="shared" si="1"/>
        <v>15</v>
      </c>
      <c r="Q15" s="5">
        <f t="shared" si="2"/>
        <v>148</v>
      </c>
      <c r="R15" s="35">
        <f t="shared" si="3"/>
        <v>113</v>
      </c>
    </row>
    <row r="16" spans="1:18" x14ac:dyDescent="0.25">
      <c r="A16" s="32">
        <v>16</v>
      </c>
      <c r="B16" s="20"/>
      <c r="C16" s="5" t="s">
        <v>267</v>
      </c>
      <c r="D16" s="5"/>
      <c r="E16" s="6">
        <v>19</v>
      </c>
      <c r="F16" s="7">
        <v>20</v>
      </c>
      <c r="G16" s="6">
        <v>8</v>
      </c>
      <c r="H16" s="6">
        <v>23</v>
      </c>
      <c r="I16" s="6">
        <v>2</v>
      </c>
      <c r="J16" s="6">
        <v>20</v>
      </c>
      <c r="K16" s="6">
        <v>22</v>
      </c>
      <c r="L16" s="6">
        <v>22</v>
      </c>
      <c r="M16" s="27">
        <v>8</v>
      </c>
      <c r="N16" s="6">
        <v>22</v>
      </c>
      <c r="O16" s="5">
        <f t="shared" si="0"/>
        <v>22</v>
      </c>
      <c r="P16" s="5">
        <f t="shared" si="1"/>
        <v>23</v>
      </c>
      <c r="Q16" s="5">
        <f t="shared" si="2"/>
        <v>166</v>
      </c>
      <c r="R16" s="35">
        <f t="shared" si="3"/>
        <v>121</v>
      </c>
    </row>
    <row r="17" spans="1:18" x14ac:dyDescent="0.25">
      <c r="A17" s="32">
        <v>15</v>
      </c>
      <c r="B17" s="20"/>
      <c r="C17" s="5" t="s">
        <v>229</v>
      </c>
      <c r="D17" s="5" t="s">
        <v>87</v>
      </c>
      <c r="E17" s="6">
        <v>10</v>
      </c>
      <c r="F17" s="7">
        <v>20</v>
      </c>
      <c r="G17" s="6">
        <v>12</v>
      </c>
      <c r="H17" s="6">
        <v>13</v>
      </c>
      <c r="I17" s="6">
        <v>14</v>
      </c>
      <c r="J17" s="6">
        <v>11</v>
      </c>
      <c r="K17" s="6">
        <v>22</v>
      </c>
      <c r="L17" s="6">
        <v>22</v>
      </c>
      <c r="M17" s="27">
        <v>19</v>
      </c>
      <c r="N17" s="6">
        <v>22</v>
      </c>
      <c r="O17" s="5">
        <f t="shared" si="0"/>
        <v>22</v>
      </c>
      <c r="P17" s="5">
        <f t="shared" si="1"/>
        <v>22</v>
      </c>
      <c r="Q17" s="5">
        <f t="shared" si="2"/>
        <v>165</v>
      </c>
      <c r="R17" s="35">
        <f t="shared" si="3"/>
        <v>121</v>
      </c>
    </row>
    <row r="18" spans="1:18" x14ac:dyDescent="0.25">
      <c r="A18" s="32">
        <v>17</v>
      </c>
      <c r="B18" s="20" t="s">
        <v>221</v>
      </c>
      <c r="C18" s="5" t="s">
        <v>67</v>
      </c>
      <c r="D18" s="5" t="s">
        <v>209</v>
      </c>
      <c r="E18" s="6">
        <v>14</v>
      </c>
      <c r="F18" s="7">
        <v>11</v>
      </c>
      <c r="G18" s="6">
        <v>23</v>
      </c>
      <c r="H18" s="6">
        <v>23</v>
      </c>
      <c r="I18" s="6">
        <v>6</v>
      </c>
      <c r="J18" s="6">
        <v>12</v>
      </c>
      <c r="K18" s="6">
        <v>22</v>
      </c>
      <c r="L18" s="6">
        <v>22</v>
      </c>
      <c r="M18" s="27">
        <v>19</v>
      </c>
      <c r="N18" s="6">
        <v>22</v>
      </c>
      <c r="O18" s="5">
        <f t="shared" si="0"/>
        <v>23</v>
      </c>
      <c r="P18" s="5">
        <f t="shared" si="1"/>
        <v>23</v>
      </c>
      <c r="Q18" s="5">
        <f t="shared" si="2"/>
        <v>174</v>
      </c>
      <c r="R18" s="35">
        <f t="shared" si="3"/>
        <v>128</v>
      </c>
    </row>
    <row r="19" spans="1:18" x14ac:dyDescent="0.25">
      <c r="A19" s="32">
        <v>18</v>
      </c>
      <c r="B19" s="20"/>
      <c r="C19" s="5" t="s">
        <v>33</v>
      </c>
      <c r="D19" s="5" t="s">
        <v>34</v>
      </c>
      <c r="E19" s="6">
        <v>19</v>
      </c>
      <c r="F19" s="7">
        <v>20</v>
      </c>
      <c r="G19" s="6">
        <v>5</v>
      </c>
      <c r="H19" s="6">
        <v>5</v>
      </c>
      <c r="I19" s="6">
        <v>20</v>
      </c>
      <c r="J19" s="6">
        <v>20</v>
      </c>
      <c r="K19" s="6">
        <v>22</v>
      </c>
      <c r="L19" s="6">
        <v>22</v>
      </c>
      <c r="M19" s="27">
        <v>19</v>
      </c>
      <c r="N19" s="6">
        <v>22</v>
      </c>
      <c r="O19" s="5">
        <f t="shared" si="0"/>
        <v>22</v>
      </c>
      <c r="P19" s="5">
        <f t="shared" si="1"/>
        <v>22</v>
      </c>
      <c r="Q19" s="5">
        <f t="shared" si="2"/>
        <v>174</v>
      </c>
      <c r="R19" s="35">
        <f t="shared" si="3"/>
        <v>130</v>
      </c>
    </row>
    <row r="20" spans="1:18" x14ac:dyDescent="0.25">
      <c r="A20" s="32">
        <v>19</v>
      </c>
      <c r="B20" s="20" t="s">
        <v>218</v>
      </c>
      <c r="C20" s="5" t="s">
        <v>10</v>
      </c>
      <c r="D20" s="5" t="s">
        <v>207</v>
      </c>
      <c r="E20" s="6">
        <v>11</v>
      </c>
      <c r="F20" s="7">
        <v>20</v>
      </c>
      <c r="G20" s="6">
        <v>20</v>
      </c>
      <c r="H20" s="6">
        <v>23</v>
      </c>
      <c r="I20" s="6">
        <v>12</v>
      </c>
      <c r="J20" s="6">
        <v>20</v>
      </c>
      <c r="K20" s="6">
        <v>6</v>
      </c>
      <c r="L20" s="6">
        <v>22</v>
      </c>
      <c r="M20" s="27">
        <v>19</v>
      </c>
      <c r="N20" s="6">
        <v>22</v>
      </c>
      <c r="O20" s="5">
        <f t="shared" si="0"/>
        <v>20</v>
      </c>
      <c r="P20" s="5">
        <f t="shared" si="1"/>
        <v>23</v>
      </c>
      <c r="Q20" s="5">
        <f t="shared" si="2"/>
        <v>175</v>
      </c>
      <c r="R20" s="35">
        <f t="shared" si="3"/>
        <v>132</v>
      </c>
    </row>
    <row r="21" spans="1:18" x14ac:dyDescent="0.25">
      <c r="A21" s="32">
        <v>20</v>
      </c>
      <c r="B21" s="20" t="s">
        <v>227</v>
      </c>
      <c r="C21" s="5" t="s">
        <v>79</v>
      </c>
      <c r="D21" s="5"/>
      <c r="E21" s="6">
        <v>19</v>
      </c>
      <c r="F21" s="7">
        <v>20</v>
      </c>
      <c r="G21" s="6">
        <v>9</v>
      </c>
      <c r="H21" s="6">
        <v>23</v>
      </c>
      <c r="I21" s="6">
        <v>20</v>
      </c>
      <c r="J21" s="6">
        <v>20</v>
      </c>
      <c r="K21" s="6">
        <v>3</v>
      </c>
      <c r="L21" s="6">
        <v>22</v>
      </c>
      <c r="M21" s="27">
        <v>19</v>
      </c>
      <c r="N21" s="6">
        <v>22</v>
      </c>
      <c r="O21" s="5">
        <f t="shared" si="0"/>
        <v>20</v>
      </c>
      <c r="P21" s="5">
        <f t="shared" si="1"/>
        <v>23</v>
      </c>
      <c r="Q21" s="5">
        <f t="shared" si="2"/>
        <v>177</v>
      </c>
      <c r="R21" s="35">
        <f t="shared" si="3"/>
        <v>134</v>
      </c>
    </row>
    <row r="22" spans="1:18" x14ac:dyDescent="0.25">
      <c r="A22" s="32">
        <v>21</v>
      </c>
      <c r="B22" s="20" t="s">
        <v>269</v>
      </c>
      <c r="C22" s="5" t="s">
        <v>268</v>
      </c>
      <c r="D22" s="5" t="s">
        <v>209</v>
      </c>
      <c r="E22" s="6">
        <v>19</v>
      </c>
      <c r="F22" s="7">
        <v>13</v>
      </c>
      <c r="G22" s="6">
        <v>23</v>
      </c>
      <c r="H22" s="6">
        <v>23</v>
      </c>
      <c r="I22" s="6">
        <v>11</v>
      </c>
      <c r="J22" s="6">
        <v>14</v>
      </c>
      <c r="K22" s="6">
        <v>22</v>
      </c>
      <c r="L22" s="6">
        <v>22</v>
      </c>
      <c r="M22" s="27">
        <v>19</v>
      </c>
      <c r="N22" s="6">
        <v>22</v>
      </c>
      <c r="O22" s="5">
        <f t="shared" si="0"/>
        <v>23</v>
      </c>
      <c r="P22" s="5">
        <f t="shared" si="1"/>
        <v>23</v>
      </c>
      <c r="Q22" s="5">
        <f t="shared" si="2"/>
        <v>188</v>
      </c>
      <c r="R22" s="35">
        <f t="shared" si="3"/>
        <v>142</v>
      </c>
    </row>
    <row r="23" spans="1:18" x14ac:dyDescent="0.25">
      <c r="A23" s="32">
        <v>22</v>
      </c>
      <c r="B23" s="20"/>
      <c r="C23" s="5" t="s">
        <v>273</v>
      </c>
      <c r="D23" s="5" t="s">
        <v>15</v>
      </c>
      <c r="E23" s="6">
        <v>19</v>
      </c>
      <c r="F23" s="7">
        <v>20</v>
      </c>
      <c r="G23" s="6">
        <v>23</v>
      </c>
      <c r="H23" s="6">
        <v>23</v>
      </c>
      <c r="I23" s="6">
        <v>20</v>
      </c>
      <c r="J23" s="6">
        <v>20</v>
      </c>
      <c r="K23" s="6">
        <v>10</v>
      </c>
      <c r="L23" s="6">
        <v>15</v>
      </c>
      <c r="M23" s="27">
        <v>19</v>
      </c>
      <c r="N23" s="6">
        <v>22</v>
      </c>
      <c r="O23" s="5">
        <f t="shared" si="0"/>
        <v>23</v>
      </c>
      <c r="P23" s="5">
        <f t="shared" si="1"/>
        <v>23</v>
      </c>
      <c r="Q23" s="5">
        <f t="shared" si="2"/>
        <v>191</v>
      </c>
      <c r="R23" s="35">
        <f t="shared" si="3"/>
        <v>145</v>
      </c>
    </row>
    <row r="24" spans="1:18" x14ac:dyDescent="0.25">
      <c r="A24" s="32">
        <v>23</v>
      </c>
      <c r="B24" s="20" t="s">
        <v>225</v>
      </c>
      <c r="C24" s="5" t="s">
        <v>75</v>
      </c>
      <c r="D24" s="5"/>
      <c r="E24" s="6">
        <v>19</v>
      </c>
      <c r="F24" s="7">
        <v>20</v>
      </c>
      <c r="G24" s="6">
        <v>23</v>
      </c>
      <c r="H24" s="6">
        <v>23</v>
      </c>
      <c r="I24" s="6">
        <v>20</v>
      </c>
      <c r="J24" s="6">
        <v>20</v>
      </c>
      <c r="K24" s="6">
        <v>7</v>
      </c>
      <c r="L24" s="6">
        <v>22</v>
      </c>
      <c r="M24" s="27">
        <v>19</v>
      </c>
      <c r="N24" s="6">
        <v>22</v>
      </c>
      <c r="O24" s="5">
        <f t="shared" si="0"/>
        <v>23</v>
      </c>
      <c r="P24" s="5">
        <f t="shared" si="1"/>
        <v>23</v>
      </c>
      <c r="Q24" s="5">
        <f t="shared" si="2"/>
        <v>195</v>
      </c>
      <c r="R24" s="35">
        <f t="shared" si="3"/>
        <v>149</v>
      </c>
    </row>
    <row r="25" spans="1:18" x14ac:dyDescent="0.25">
      <c r="A25" s="32">
        <v>24</v>
      </c>
      <c r="B25" s="20"/>
      <c r="C25" s="5" t="s">
        <v>232</v>
      </c>
      <c r="D25" s="5" t="s">
        <v>212</v>
      </c>
      <c r="E25" s="6">
        <v>6</v>
      </c>
      <c r="F25" s="7">
        <v>20</v>
      </c>
      <c r="G25" s="6">
        <v>23</v>
      </c>
      <c r="H25" s="6">
        <v>23</v>
      </c>
      <c r="I25" s="6">
        <v>20</v>
      </c>
      <c r="J25" s="6">
        <v>20</v>
      </c>
      <c r="K25" s="6">
        <v>22</v>
      </c>
      <c r="L25" s="6">
        <v>22</v>
      </c>
      <c r="M25" s="27">
        <v>19</v>
      </c>
      <c r="N25" s="6">
        <v>22</v>
      </c>
      <c r="O25" s="5">
        <f t="shared" si="0"/>
        <v>23</v>
      </c>
      <c r="P25" s="5">
        <f t="shared" si="1"/>
        <v>23</v>
      </c>
      <c r="Q25" s="5">
        <f t="shared" si="2"/>
        <v>197</v>
      </c>
      <c r="R25" s="35">
        <f t="shared" si="3"/>
        <v>151</v>
      </c>
    </row>
    <row r="26" spans="1:18" x14ac:dyDescent="0.25">
      <c r="A26" s="32">
        <v>25</v>
      </c>
      <c r="B26" s="20" t="s">
        <v>226</v>
      </c>
      <c r="C26" s="5" t="s">
        <v>5</v>
      </c>
      <c r="D26" s="5" t="s">
        <v>6</v>
      </c>
      <c r="E26" s="6">
        <v>19</v>
      </c>
      <c r="F26" s="7">
        <v>20</v>
      </c>
      <c r="G26" s="6">
        <v>10</v>
      </c>
      <c r="H26" s="6">
        <v>23</v>
      </c>
      <c r="I26" s="6">
        <v>20</v>
      </c>
      <c r="J26" s="6">
        <v>20</v>
      </c>
      <c r="K26" s="6">
        <v>22</v>
      </c>
      <c r="L26" s="6">
        <v>22</v>
      </c>
      <c r="M26" s="27">
        <v>19</v>
      </c>
      <c r="N26" s="6">
        <v>22</v>
      </c>
      <c r="O26" s="5">
        <f t="shared" si="0"/>
        <v>22</v>
      </c>
      <c r="P26" s="5">
        <f t="shared" si="1"/>
        <v>23</v>
      </c>
      <c r="Q26" s="5">
        <f t="shared" si="2"/>
        <v>197</v>
      </c>
      <c r="R26" s="35">
        <f t="shared" si="3"/>
        <v>152</v>
      </c>
    </row>
    <row r="27" spans="1:18" x14ac:dyDescent="0.25">
      <c r="A27" s="32">
        <v>26</v>
      </c>
      <c r="B27" s="20"/>
      <c r="C27" s="5" t="s">
        <v>35</v>
      </c>
      <c r="D27" s="5" t="s">
        <v>36</v>
      </c>
      <c r="E27" s="6">
        <v>19</v>
      </c>
      <c r="F27" s="7">
        <v>20</v>
      </c>
      <c r="G27" s="6">
        <v>16</v>
      </c>
      <c r="H27" s="6">
        <v>23</v>
      </c>
      <c r="I27" s="6">
        <v>20</v>
      </c>
      <c r="J27" s="6">
        <v>20</v>
      </c>
      <c r="K27" s="6">
        <v>16</v>
      </c>
      <c r="L27" s="6">
        <v>22</v>
      </c>
      <c r="M27" s="27">
        <v>19</v>
      </c>
      <c r="N27" s="6">
        <v>22</v>
      </c>
      <c r="O27" s="5">
        <f t="shared" si="0"/>
        <v>20</v>
      </c>
      <c r="P27" s="5">
        <f t="shared" si="1"/>
        <v>23</v>
      </c>
      <c r="Q27" s="5">
        <f t="shared" si="2"/>
        <v>197</v>
      </c>
      <c r="R27" s="35">
        <f t="shared" si="3"/>
        <v>154</v>
      </c>
    </row>
    <row r="28" spans="1:18" x14ac:dyDescent="0.25">
      <c r="A28" s="32">
        <v>27</v>
      </c>
      <c r="B28" s="20" t="s">
        <v>271</v>
      </c>
      <c r="C28" s="5" t="s">
        <v>270</v>
      </c>
      <c r="D28" s="5" t="s">
        <v>210</v>
      </c>
      <c r="E28" s="6">
        <v>19</v>
      </c>
      <c r="F28" s="7">
        <v>20</v>
      </c>
      <c r="G28" s="6">
        <v>23</v>
      </c>
      <c r="H28" s="6">
        <v>23</v>
      </c>
      <c r="I28" s="6">
        <v>18</v>
      </c>
      <c r="J28" s="6">
        <v>16</v>
      </c>
      <c r="K28" s="6">
        <v>22</v>
      </c>
      <c r="L28" s="6">
        <v>22</v>
      </c>
      <c r="M28" s="27">
        <v>15</v>
      </c>
      <c r="N28" s="6">
        <v>22</v>
      </c>
      <c r="O28" s="5">
        <f t="shared" si="0"/>
        <v>23</v>
      </c>
      <c r="P28" s="5">
        <f t="shared" si="1"/>
        <v>23</v>
      </c>
      <c r="Q28" s="5">
        <f t="shared" si="2"/>
        <v>200</v>
      </c>
      <c r="R28" s="35">
        <f t="shared" si="3"/>
        <v>154</v>
      </c>
    </row>
    <row r="29" spans="1:18" x14ac:dyDescent="0.25">
      <c r="A29" s="32">
        <v>28</v>
      </c>
      <c r="B29" s="20"/>
      <c r="C29" s="6" t="s">
        <v>303</v>
      </c>
      <c r="D29" s="6" t="s">
        <v>296</v>
      </c>
      <c r="E29" s="6">
        <v>19</v>
      </c>
      <c r="F29" s="7">
        <v>20</v>
      </c>
      <c r="G29" s="6">
        <v>23</v>
      </c>
      <c r="H29" s="6">
        <v>23</v>
      </c>
      <c r="I29" s="6">
        <v>20</v>
      </c>
      <c r="J29" s="6">
        <v>20</v>
      </c>
      <c r="K29" s="6">
        <v>22</v>
      </c>
      <c r="L29" s="6">
        <v>22</v>
      </c>
      <c r="M29" s="27">
        <v>12</v>
      </c>
      <c r="N29" s="6">
        <v>22</v>
      </c>
      <c r="O29" s="5">
        <f t="shared" si="0"/>
        <v>23</v>
      </c>
      <c r="P29" s="5">
        <f t="shared" si="1"/>
        <v>23</v>
      </c>
      <c r="Q29" s="5">
        <f t="shared" si="2"/>
        <v>203</v>
      </c>
      <c r="R29" s="35">
        <f t="shared" si="3"/>
        <v>157</v>
      </c>
    </row>
    <row r="30" spans="1:18" x14ac:dyDescent="0.25">
      <c r="A30" s="32">
        <v>29</v>
      </c>
      <c r="B30" s="20"/>
      <c r="C30" s="5" t="s">
        <v>69</v>
      </c>
      <c r="D30" s="5" t="s">
        <v>237</v>
      </c>
      <c r="E30" s="6">
        <v>13</v>
      </c>
      <c r="F30" s="7">
        <v>20</v>
      </c>
      <c r="G30" s="6">
        <v>23</v>
      </c>
      <c r="H30" s="6">
        <v>23</v>
      </c>
      <c r="I30" s="6">
        <v>20</v>
      </c>
      <c r="J30" s="6">
        <v>20</v>
      </c>
      <c r="K30" s="6">
        <v>22</v>
      </c>
      <c r="L30" s="6">
        <v>22</v>
      </c>
      <c r="M30" s="27">
        <v>19</v>
      </c>
      <c r="N30" s="6">
        <v>22</v>
      </c>
      <c r="O30" s="5">
        <f t="shared" si="0"/>
        <v>23</v>
      </c>
      <c r="P30" s="5">
        <f t="shared" si="1"/>
        <v>23</v>
      </c>
      <c r="Q30" s="5">
        <f t="shared" si="2"/>
        <v>204</v>
      </c>
      <c r="R30" s="35">
        <f t="shared" si="3"/>
        <v>158</v>
      </c>
    </row>
    <row r="31" spans="1:18" x14ac:dyDescent="0.25">
      <c r="A31" s="32">
        <v>30</v>
      </c>
      <c r="B31" s="20"/>
      <c r="C31" s="5" t="s">
        <v>275</v>
      </c>
      <c r="D31" s="5" t="s">
        <v>276</v>
      </c>
      <c r="E31" s="6">
        <v>19</v>
      </c>
      <c r="F31" s="7">
        <v>20</v>
      </c>
      <c r="G31" s="6">
        <v>23</v>
      </c>
      <c r="H31" s="6">
        <v>23</v>
      </c>
      <c r="I31" s="6">
        <v>20</v>
      </c>
      <c r="J31" s="6">
        <v>20</v>
      </c>
      <c r="K31" s="6">
        <v>18</v>
      </c>
      <c r="L31" s="6">
        <v>22</v>
      </c>
      <c r="M31" s="27">
        <v>19</v>
      </c>
      <c r="N31" s="6">
        <v>22</v>
      </c>
      <c r="O31" s="5">
        <f t="shared" si="0"/>
        <v>23</v>
      </c>
      <c r="P31" s="5">
        <f t="shared" si="1"/>
        <v>23</v>
      </c>
      <c r="Q31" s="5">
        <f t="shared" si="2"/>
        <v>206</v>
      </c>
      <c r="R31" s="35">
        <f t="shared" si="3"/>
        <v>160</v>
      </c>
    </row>
    <row r="32" spans="1:18" x14ac:dyDescent="0.25">
      <c r="A32" s="32">
        <v>31</v>
      </c>
      <c r="B32" s="20"/>
      <c r="C32" s="6" t="s">
        <v>304</v>
      </c>
      <c r="D32" s="6" t="s">
        <v>296</v>
      </c>
      <c r="E32" s="6">
        <v>19</v>
      </c>
      <c r="F32" s="7">
        <v>20</v>
      </c>
      <c r="G32" s="6">
        <v>23</v>
      </c>
      <c r="H32" s="6">
        <v>23</v>
      </c>
      <c r="I32" s="6">
        <v>20</v>
      </c>
      <c r="J32" s="6">
        <v>20</v>
      </c>
      <c r="K32" s="6">
        <v>22</v>
      </c>
      <c r="L32" s="6">
        <v>22</v>
      </c>
      <c r="M32" s="27">
        <v>16</v>
      </c>
      <c r="N32" s="6">
        <v>22</v>
      </c>
      <c r="O32" s="5">
        <f t="shared" si="0"/>
        <v>23</v>
      </c>
      <c r="P32" s="5">
        <f t="shared" si="1"/>
        <v>23</v>
      </c>
      <c r="Q32" s="5">
        <f t="shared" si="2"/>
        <v>207</v>
      </c>
      <c r="R32" s="35">
        <f t="shared" si="3"/>
        <v>161</v>
      </c>
    </row>
    <row r="33" spans="1:18" x14ac:dyDescent="0.25">
      <c r="A33" s="32">
        <v>32</v>
      </c>
      <c r="B33" s="20"/>
      <c r="C33" s="5" t="s">
        <v>233</v>
      </c>
      <c r="D33" s="5" t="s">
        <v>11</v>
      </c>
      <c r="E33" s="6">
        <v>17</v>
      </c>
      <c r="F33" s="7">
        <v>20</v>
      </c>
      <c r="G33" s="6">
        <v>23</v>
      </c>
      <c r="H33" s="6">
        <v>23</v>
      </c>
      <c r="I33" s="6">
        <v>20</v>
      </c>
      <c r="J33" s="6">
        <v>20</v>
      </c>
      <c r="K33" s="6">
        <v>22</v>
      </c>
      <c r="L33" s="6">
        <v>22</v>
      </c>
      <c r="M33" s="27">
        <v>19</v>
      </c>
      <c r="N33" s="6">
        <v>22</v>
      </c>
      <c r="O33" s="5">
        <f t="shared" si="0"/>
        <v>23</v>
      </c>
      <c r="P33" s="5">
        <f t="shared" si="1"/>
        <v>23</v>
      </c>
      <c r="Q33" s="5">
        <f t="shared" si="2"/>
        <v>208</v>
      </c>
      <c r="R33" s="35">
        <f t="shared" si="3"/>
        <v>162</v>
      </c>
    </row>
    <row r="34" spans="1:18" ht="15.75" thickBot="1" x14ac:dyDescent="0.3">
      <c r="A34" s="33">
        <v>33</v>
      </c>
      <c r="B34" s="20"/>
      <c r="C34" s="6" t="s">
        <v>305</v>
      </c>
      <c r="D34" s="6" t="s">
        <v>29</v>
      </c>
      <c r="E34" s="6">
        <v>19</v>
      </c>
      <c r="F34" s="7">
        <v>20</v>
      </c>
      <c r="G34" s="6">
        <v>23</v>
      </c>
      <c r="H34" s="6">
        <v>23</v>
      </c>
      <c r="I34" s="6">
        <v>20</v>
      </c>
      <c r="J34" s="6">
        <v>20</v>
      </c>
      <c r="K34" s="6">
        <v>22</v>
      </c>
      <c r="L34" s="6">
        <v>22</v>
      </c>
      <c r="M34" s="27">
        <v>17</v>
      </c>
      <c r="N34" s="6">
        <v>22</v>
      </c>
      <c r="O34" s="5">
        <f t="shared" si="0"/>
        <v>23</v>
      </c>
      <c r="P34" s="5">
        <f t="shared" si="1"/>
        <v>23</v>
      </c>
      <c r="Q34" s="5">
        <f t="shared" si="2"/>
        <v>208</v>
      </c>
      <c r="R34" s="35">
        <f t="shared" si="3"/>
        <v>162</v>
      </c>
    </row>
    <row r="35" spans="1:18" x14ac:dyDescent="0.25">
      <c r="A35" s="32">
        <v>34</v>
      </c>
      <c r="B35" s="20"/>
      <c r="C35" s="5" t="s">
        <v>235</v>
      </c>
      <c r="D35" s="5" t="s">
        <v>29</v>
      </c>
      <c r="E35" s="6">
        <v>19</v>
      </c>
      <c r="F35" s="7">
        <v>20</v>
      </c>
      <c r="G35" s="6">
        <v>21</v>
      </c>
      <c r="H35" s="6">
        <v>23</v>
      </c>
      <c r="I35" s="6">
        <v>20</v>
      </c>
      <c r="J35" s="6">
        <v>20</v>
      </c>
      <c r="K35" s="6">
        <v>22</v>
      </c>
      <c r="L35" s="6">
        <v>22</v>
      </c>
      <c r="M35" s="27">
        <v>19</v>
      </c>
      <c r="N35" s="6">
        <v>22</v>
      </c>
      <c r="O35" s="5">
        <f t="shared" si="0"/>
        <v>22</v>
      </c>
      <c r="P35" s="5">
        <f t="shared" si="1"/>
        <v>23</v>
      </c>
      <c r="Q35" s="5">
        <f t="shared" si="2"/>
        <v>208</v>
      </c>
      <c r="R35" s="35">
        <f t="shared" si="3"/>
        <v>163</v>
      </c>
    </row>
    <row r="36" spans="1:18" ht="15.75" thickBot="1" x14ac:dyDescent="0.3">
      <c r="A36" s="33">
        <v>35</v>
      </c>
      <c r="B36" s="20"/>
      <c r="C36" s="6" t="s">
        <v>306</v>
      </c>
      <c r="D36" s="6" t="s">
        <v>29</v>
      </c>
      <c r="E36" s="6">
        <v>19</v>
      </c>
      <c r="F36" s="7">
        <v>20</v>
      </c>
      <c r="G36" s="6">
        <v>23</v>
      </c>
      <c r="H36" s="6">
        <v>23</v>
      </c>
      <c r="I36" s="6">
        <v>20</v>
      </c>
      <c r="J36" s="6">
        <v>20</v>
      </c>
      <c r="K36" s="6">
        <v>22</v>
      </c>
      <c r="L36" s="6">
        <v>22</v>
      </c>
      <c r="M36" s="27">
        <v>18</v>
      </c>
      <c r="N36" s="6">
        <v>22</v>
      </c>
      <c r="O36" s="5">
        <f t="shared" si="0"/>
        <v>23</v>
      </c>
      <c r="P36" s="5">
        <f t="shared" si="1"/>
        <v>23</v>
      </c>
      <c r="Q36" s="5">
        <f t="shared" si="2"/>
        <v>209</v>
      </c>
      <c r="R36" s="35">
        <f t="shared" si="3"/>
        <v>163</v>
      </c>
    </row>
    <row r="37" spans="1:18" x14ac:dyDescent="0.25">
      <c r="A37" s="32">
        <v>36</v>
      </c>
      <c r="B37" s="20" t="s">
        <v>224</v>
      </c>
      <c r="C37" s="5" t="s">
        <v>234</v>
      </c>
      <c r="D37" s="5"/>
      <c r="E37" s="6">
        <v>19</v>
      </c>
      <c r="F37" s="7">
        <v>20</v>
      </c>
      <c r="G37" s="6">
        <v>23</v>
      </c>
      <c r="H37" s="6">
        <v>23</v>
      </c>
      <c r="I37" s="6">
        <v>20</v>
      </c>
      <c r="J37" s="6">
        <v>20</v>
      </c>
      <c r="K37" s="6">
        <v>22</v>
      </c>
      <c r="L37" s="6">
        <v>22</v>
      </c>
      <c r="M37" s="27">
        <v>19</v>
      </c>
      <c r="N37" s="6">
        <v>22</v>
      </c>
      <c r="O37" s="5">
        <f t="shared" si="0"/>
        <v>23</v>
      </c>
      <c r="P37" s="5">
        <f t="shared" si="1"/>
        <v>23</v>
      </c>
      <c r="Q37" s="5">
        <f t="shared" si="2"/>
        <v>210</v>
      </c>
      <c r="R37" s="35">
        <f t="shared" si="3"/>
        <v>164</v>
      </c>
    </row>
    <row r="38" spans="1:18" ht="15.75" thickBot="1" x14ac:dyDescent="0.3">
      <c r="A38" s="33">
        <v>37</v>
      </c>
      <c r="B38" s="20"/>
      <c r="C38" s="5" t="s">
        <v>236</v>
      </c>
      <c r="D38" s="5" t="s">
        <v>6</v>
      </c>
      <c r="E38" s="6">
        <v>19</v>
      </c>
      <c r="F38" s="7">
        <v>20</v>
      </c>
      <c r="G38" s="6">
        <v>22</v>
      </c>
      <c r="H38" s="6">
        <v>23</v>
      </c>
      <c r="I38" s="6">
        <v>20</v>
      </c>
      <c r="J38" s="6">
        <v>20</v>
      </c>
      <c r="K38" s="6">
        <v>22</v>
      </c>
      <c r="L38" s="6">
        <v>22</v>
      </c>
      <c r="M38" s="27">
        <v>19</v>
      </c>
      <c r="N38" s="6">
        <v>22</v>
      </c>
      <c r="O38" s="5">
        <f t="shared" si="0"/>
        <v>22</v>
      </c>
      <c r="P38" s="5">
        <f t="shared" si="1"/>
        <v>23</v>
      </c>
      <c r="Q38" s="5">
        <f t="shared" si="2"/>
        <v>209</v>
      </c>
      <c r="R38" s="35">
        <f t="shared" si="3"/>
        <v>164</v>
      </c>
    </row>
    <row r="41" spans="1:18" x14ac:dyDescent="0.25">
      <c r="B41" s="1"/>
      <c r="C41" s="1"/>
      <c r="D41" s="1"/>
    </row>
    <row r="47" spans="1:18" x14ac:dyDescent="0.25">
      <c r="B47" s="1"/>
      <c r="C47" s="1"/>
      <c r="D47" s="1"/>
    </row>
  </sheetData>
  <sortState ref="B2:R38">
    <sortCondition ref="R2:R38"/>
  </sortState>
  <pageMargins left="0.7" right="0.7" top="0.75" bottom="0.75" header="0.3" footer="0.3"/>
  <pageSetup paperSize="9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79"/>
  <sheetViews>
    <sheetView tabSelected="1" topLeftCell="A155" workbookViewId="0">
      <selection activeCell="F176" sqref="F176"/>
    </sheetView>
  </sheetViews>
  <sheetFormatPr defaultRowHeight="15" x14ac:dyDescent="0.25"/>
  <cols>
    <col min="2" max="2" width="17" bestFit="1" customWidth="1"/>
    <col min="3" max="4" width="17.85546875" bestFit="1" customWidth="1"/>
  </cols>
  <sheetData>
    <row r="1" spans="2:3" ht="15.75" thickBot="1" x14ac:dyDescent="0.3"/>
    <row r="2" spans="2:3" x14ac:dyDescent="0.25">
      <c r="B2" s="38" t="s">
        <v>38</v>
      </c>
      <c r="C2" s="19" t="s">
        <v>88</v>
      </c>
    </row>
    <row r="3" spans="2:3" x14ac:dyDescent="0.25">
      <c r="B3" s="32" t="s">
        <v>37</v>
      </c>
      <c r="C3" s="20" t="s">
        <v>59</v>
      </c>
    </row>
    <row r="4" spans="2:3" x14ac:dyDescent="0.25">
      <c r="B4" s="32" t="s">
        <v>30</v>
      </c>
      <c r="C4" s="20" t="s">
        <v>11</v>
      </c>
    </row>
    <row r="5" spans="2:3" x14ac:dyDescent="0.25">
      <c r="B5" s="32" t="s">
        <v>57</v>
      </c>
      <c r="C5" s="20" t="s">
        <v>29</v>
      </c>
    </row>
    <row r="6" spans="2:3" x14ac:dyDescent="0.25">
      <c r="B6" s="32" t="s">
        <v>89</v>
      </c>
      <c r="C6" s="20" t="s">
        <v>90</v>
      </c>
    </row>
    <row r="7" spans="2:3" ht="15.75" thickBot="1" x14ac:dyDescent="0.3">
      <c r="B7" s="33" t="s">
        <v>80</v>
      </c>
      <c r="C7" s="20" t="s">
        <v>87</v>
      </c>
    </row>
    <row r="8" spans="2:3" x14ac:dyDescent="0.25">
      <c r="B8" s="10" t="s">
        <v>86</v>
      </c>
      <c r="C8" s="5" t="s">
        <v>48</v>
      </c>
    </row>
    <row r="9" spans="2:3" x14ac:dyDescent="0.25">
      <c r="B9" s="5" t="s">
        <v>28</v>
      </c>
      <c r="C9" s="5" t="s">
        <v>15</v>
      </c>
    </row>
    <row r="10" spans="2:3" x14ac:dyDescent="0.25">
      <c r="B10" s="5" t="s">
        <v>74</v>
      </c>
      <c r="C10" s="5" t="s">
        <v>91</v>
      </c>
    </row>
    <row r="11" spans="2:3" x14ac:dyDescent="0.25">
      <c r="B11" s="5" t="s">
        <v>95</v>
      </c>
      <c r="C11" s="5" t="s">
        <v>59</v>
      </c>
    </row>
    <row r="12" spans="2:3" x14ac:dyDescent="0.25">
      <c r="B12" s="5" t="s">
        <v>100</v>
      </c>
      <c r="C12" s="5" t="s">
        <v>40</v>
      </c>
    </row>
    <row r="13" spans="2:3" x14ac:dyDescent="0.25">
      <c r="B13" s="5" t="s">
        <v>94</v>
      </c>
      <c r="C13" s="5" t="s">
        <v>87</v>
      </c>
    </row>
    <row r="14" spans="2:3" x14ac:dyDescent="0.25">
      <c r="B14" s="5" t="s">
        <v>239</v>
      </c>
      <c r="C14" s="5" t="s">
        <v>209</v>
      </c>
    </row>
    <row r="15" spans="2:3" x14ac:dyDescent="0.25">
      <c r="B15" s="5" t="s">
        <v>31</v>
      </c>
      <c r="C15" s="5" t="s">
        <v>90</v>
      </c>
    </row>
    <row r="16" spans="2:3" x14ac:dyDescent="0.25">
      <c r="B16" s="5" t="s">
        <v>92</v>
      </c>
      <c r="C16" s="5" t="s">
        <v>6</v>
      </c>
    </row>
    <row r="17" spans="2:3" x14ac:dyDescent="0.25">
      <c r="B17" s="5" t="s">
        <v>32</v>
      </c>
      <c r="C17" s="5" t="s">
        <v>19</v>
      </c>
    </row>
    <row r="18" spans="2:3" x14ac:dyDescent="0.25">
      <c r="B18" s="5" t="s">
        <v>93</v>
      </c>
      <c r="C18" s="5" t="s">
        <v>15</v>
      </c>
    </row>
    <row r="19" spans="2:3" x14ac:dyDescent="0.25">
      <c r="B19" s="5" t="s">
        <v>52</v>
      </c>
      <c r="C19" s="5" t="s">
        <v>87</v>
      </c>
    </row>
    <row r="20" spans="2:3" x14ac:dyDescent="0.25">
      <c r="B20" s="5" t="s">
        <v>98</v>
      </c>
      <c r="C20" s="5" t="s">
        <v>11</v>
      </c>
    </row>
    <row r="21" spans="2:3" x14ac:dyDescent="0.25">
      <c r="B21" s="5" t="s">
        <v>45</v>
      </c>
      <c r="C21" s="5" t="s">
        <v>90</v>
      </c>
    </row>
    <row r="22" spans="2:3" x14ac:dyDescent="0.25">
      <c r="B22" s="5" t="s">
        <v>240</v>
      </c>
      <c r="C22" s="5" t="s">
        <v>207</v>
      </c>
    </row>
    <row r="23" spans="2:3" x14ac:dyDescent="0.25">
      <c r="B23" s="5" t="s">
        <v>53</v>
      </c>
      <c r="C23" s="5" t="s">
        <v>104</v>
      </c>
    </row>
    <row r="24" spans="2:3" x14ac:dyDescent="0.25">
      <c r="B24" s="5" t="s">
        <v>281</v>
      </c>
      <c r="C24" s="5" t="s">
        <v>209</v>
      </c>
    </row>
    <row r="25" spans="2:3" x14ac:dyDescent="0.25">
      <c r="B25" s="6" t="s">
        <v>288</v>
      </c>
      <c r="C25" s="6" t="s">
        <v>29</v>
      </c>
    </row>
    <row r="26" spans="2:3" x14ac:dyDescent="0.25">
      <c r="B26" s="5" t="s">
        <v>286</v>
      </c>
      <c r="C26" s="5" t="s">
        <v>18</v>
      </c>
    </row>
    <row r="27" spans="2:3" x14ac:dyDescent="0.25">
      <c r="B27" s="5" t="s">
        <v>55</v>
      </c>
      <c r="C27" s="5" t="s">
        <v>88</v>
      </c>
    </row>
    <row r="28" spans="2:3" x14ac:dyDescent="0.25">
      <c r="B28" s="5" t="s">
        <v>243</v>
      </c>
      <c r="C28" s="9" t="s">
        <v>88</v>
      </c>
    </row>
    <row r="29" spans="2:3" x14ac:dyDescent="0.25">
      <c r="B29" s="5" t="s">
        <v>284</v>
      </c>
      <c r="C29" s="5" t="s">
        <v>29</v>
      </c>
    </row>
    <row r="30" spans="2:3" x14ac:dyDescent="0.25">
      <c r="B30" s="5" t="s">
        <v>282</v>
      </c>
      <c r="C30" s="5" t="s">
        <v>87</v>
      </c>
    </row>
    <row r="31" spans="2:3" x14ac:dyDescent="0.25">
      <c r="B31" s="5" t="s">
        <v>103</v>
      </c>
      <c r="C31" s="5" t="s">
        <v>87</v>
      </c>
    </row>
    <row r="32" spans="2:3" x14ac:dyDescent="0.25">
      <c r="B32" s="6" t="s">
        <v>289</v>
      </c>
      <c r="C32" s="6" t="s">
        <v>102</v>
      </c>
    </row>
    <row r="33" spans="2:3" x14ac:dyDescent="0.25">
      <c r="B33" s="5" t="s">
        <v>101</v>
      </c>
      <c r="C33" s="5" t="s">
        <v>102</v>
      </c>
    </row>
    <row r="34" spans="2:3" x14ac:dyDescent="0.25">
      <c r="B34" s="5" t="s">
        <v>283</v>
      </c>
      <c r="C34" s="5" t="s">
        <v>88</v>
      </c>
    </row>
    <row r="35" spans="2:3" x14ac:dyDescent="0.25">
      <c r="B35" s="6" t="s">
        <v>291</v>
      </c>
      <c r="C35" s="6" t="s">
        <v>29</v>
      </c>
    </row>
    <row r="36" spans="2:3" x14ac:dyDescent="0.25">
      <c r="B36" s="5" t="s">
        <v>96</v>
      </c>
      <c r="C36" s="5" t="s">
        <v>48</v>
      </c>
    </row>
    <row r="37" spans="2:3" x14ac:dyDescent="0.25">
      <c r="B37" s="5" t="s">
        <v>105</v>
      </c>
      <c r="C37" s="5" t="s">
        <v>91</v>
      </c>
    </row>
    <row r="38" spans="2:3" x14ac:dyDescent="0.25">
      <c r="B38" s="5" t="s">
        <v>246</v>
      </c>
      <c r="C38" s="5" t="s">
        <v>88</v>
      </c>
    </row>
    <row r="39" spans="2:3" x14ac:dyDescent="0.25">
      <c r="B39" s="6" t="s">
        <v>292</v>
      </c>
      <c r="C39" s="6" t="s">
        <v>29</v>
      </c>
    </row>
    <row r="40" spans="2:3" x14ac:dyDescent="0.25">
      <c r="B40" s="5" t="s">
        <v>236</v>
      </c>
      <c r="C40" s="5" t="s">
        <v>6</v>
      </c>
    </row>
    <row r="41" spans="2:3" x14ac:dyDescent="0.25">
      <c r="B41" s="6" t="s">
        <v>290</v>
      </c>
      <c r="C41" s="9" t="s">
        <v>15</v>
      </c>
    </row>
    <row r="42" spans="2:3" x14ac:dyDescent="0.25">
      <c r="B42" s="5" t="s">
        <v>39</v>
      </c>
      <c r="C42" s="5" t="s">
        <v>87</v>
      </c>
    </row>
    <row r="43" spans="2:3" x14ac:dyDescent="0.25">
      <c r="B43" s="5" t="s">
        <v>247</v>
      </c>
      <c r="C43" s="9" t="s">
        <v>90</v>
      </c>
    </row>
    <row r="44" spans="2:3" x14ac:dyDescent="0.25">
      <c r="B44" s="5" t="s">
        <v>97</v>
      </c>
      <c r="C44" s="5" t="s">
        <v>87</v>
      </c>
    </row>
    <row r="45" spans="2:3" x14ac:dyDescent="0.25">
      <c r="B45" s="5" t="s">
        <v>99</v>
      </c>
      <c r="C45" s="5" t="s">
        <v>77</v>
      </c>
    </row>
    <row r="46" spans="2:3" x14ac:dyDescent="0.25">
      <c r="B46" s="5" t="s">
        <v>56</v>
      </c>
      <c r="C46" s="5" t="s">
        <v>11</v>
      </c>
    </row>
    <row r="47" spans="2:3" x14ac:dyDescent="0.25">
      <c r="B47" s="5" t="s">
        <v>58</v>
      </c>
      <c r="C47" s="5" t="s">
        <v>11</v>
      </c>
    </row>
    <row r="48" spans="2:3" ht="15.75" thickBot="1" x14ac:dyDescent="0.3">
      <c r="B48" s="5" t="s">
        <v>285</v>
      </c>
      <c r="C48" s="5" t="s">
        <v>18</v>
      </c>
    </row>
    <row r="49" spans="2:3" x14ac:dyDescent="0.25">
      <c r="B49" s="38" t="s">
        <v>17</v>
      </c>
      <c r="C49" s="19" t="s">
        <v>209</v>
      </c>
    </row>
    <row r="50" spans="2:3" x14ac:dyDescent="0.25">
      <c r="B50" s="32" t="s">
        <v>194</v>
      </c>
      <c r="C50" s="20" t="s">
        <v>11</v>
      </c>
    </row>
    <row r="51" spans="2:3" x14ac:dyDescent="0.25">
      <c r="B51" s="32" t="s">
        <v>16</v>
      </c>
      <c r="C51" s="20" t="s">
        <v>90</v>
      </c>
    </row>
    <row r="52" spans="2:3" x14ac:dyDescent="0.25">
      <c r="B52" s="32" t="s">
        <v>60</v>
      </c>
      <c r="C52" s="20" t="s">
        <v>11</v>
      </c>
    </row>
    <row r="53" spans="2:3" x14ac:dyDescent="0.25">
      <c r="B53" s="32" t="s">
        <v>188</v>
      </c>
      <c r="C53" s="20" t="s">
        <v>90</v>
      </c>
    </row>
    <row r="54" spans="2:3" ht="15.75" thickBot="1" x14ac:dyDescent="0.3">
      <c r="B54" s="33" t="s">
        <v>176</v>
      </c>
      <c r="C54" s="20" t="s">
        <v>87</v>
      </c>
    </row>
    <row r="55" spans="2:3" x14ac:dyDescent="0.25">
      <c r="B55" s="10" t="s">
        <v>22</v>
      </c>
      <c r="C55" s="5" t="s">
        <v>87</v>
      </c>
    </row>
    <row r="56" spans="2:3" x14ac:dyDescent="0.25">
      <c r="B56" s="5" t="s">
        <v>184</v>
      </c>
      <c r="C56" s="5" t="s">
        <v>87</v>
      </c>
    </row>
    <row r="57" spans="2:3" x14ac:dyDescent="0.25">
      <c r="B57" s="5" t="s">
        <v>65</v>
      </c>
      <c r="C57" s="5" t="s">
        <v>207</v>
      </c>
    </row>
    <row r="58" spans="2:3" x14ac:dyDescent="0.25">
      <c r="B58" s="5" t="s">
        <v>249</v>
      </c>
      <c r="C58" s="5" t="s">
        <v>34</v>
      </c>
    </row>
    <row r="59" spans="2:3" x14ac:dyDescent="0.25">
      <c r="B59" s="5" t="s">
        <v>81</v>
      </c>
      <c r="C59" s="5" t="s">
        <v>87</v>
      </c>
    </row>
    <row r="60" spans="2:3" x14ac:dyDescent="0.25">
      <c r="B60" s="5" t="s">
        <v>183</v>
      </c>
      <c r="C60" s="5" t="s">
        <v>102</v>
      </c>
    </row>
    <row r="61" spans="2:3" x14ac:dyDescent="0.25">
      <c r="B61" s="5" t="s">
        <v>72</v>
      </c>
      <c r="C61" s="5" t="s">
        <v>207</v>
      </c>
    </row>
    <row r="62" spans="2:3" x14ac:dyDescent="0.25">
      <c r="B62" s="5" t="s">
        <v>70</v>
      </c>
      <c r="C62" s="5" t="s">
        <v>209</v>
      </c>
    </row>
    <row r="63" spans="2:3" x14ac:dyDescent="0.25">
      <c r="B63" s="5" t="s">
        <v>71</v>
      </c>
      <c r="C63" s="5" t="s">
        <v>212</v>
      </c>
    </row>
    <row r="64" spans="2:3" x14ac:dyDescent="0.25">
      <c r="B64" s="5" t="s">
        <v>82</v>
      </c>
      <c r="C64" s="5" t="s">
        <v>87</v>
      </c>
    </row>
    <row r="65" spans="2:3" x14ac:dyDescent="0.25">
      <c r="B65" s="5" t="s">
        <v>197</v>
      </c>
      <c r="C65" s="5" t="s">
        <v>29</v>
      </c>
    </row>
    <row r="66" spans="2:3" x14ac:dyDescent="0.25">
      <c r="B66" s="5" t="s">
        <v>199</v>
      </c>
      <c r="C66" s="5" t="s">
        <v>210</v>
      </c>
    </row>
    <row r="67" spans="2:3" x14ac:dyDescent="0.25">
      <c r="B67" s="5" t="s">
        <v>63</v>
      </c>
      <c r="C67" s="5" t="s">
        <v>90</v>
      </c>
    </row>
    <row r="68" spans="2:3" x14ac:dyDescent="0.25">
      <c r="B68" s="5" t="s">
        <v>61</v>
      </c>
      <c r="C68" s="5" t="s">
        <v>207</v>
      </c>
    </row>
    <row r="69" spans="2:3" x14ac:dyDescent="0.25">
      <c r="B69" s="5" t="s">
        <v>252</v>
      </c>
      <c r="C69" s="5" t="s">
        <v>209</v>
      </c>
    </row>
    <row r="70" spans="2:3" x14ac:dyDescent="0.25">
      <c r="B70" s="5" t="s">
        <v>26</v>
      </c>
      <c r="C70" s="5" t="s">
        <v>88</v>
      </c>
    </row>
    <row r="71" spans="2:3" x14ac:dyDescent="0.25">
      <c r="B71" s="5" t="s">
        <v>181</v>
      </c>
      <c r="C71" s="5" t="s">
        <v>88</v>
      </c>
    </row>
    <row r="72" spans="2:3" x14ac:dyDescent="0.25">
      <c r="B72" s="5" t="s">
        <v>187</v>
      </c>
      <c r="C72" s="5" t="s">
        <v>90</v>
      </c>
    </row>
    <row r="73" spans="2:3" x14ac:dyDescent="0.25">
      <c r="B73" s="5" t="s">
        <v>20</v>
      </c>
      <c r="C73" s="5" t="s">
        <v>11</v>
      </c>
    </row>
    <row r="74" spans="2:3" x14ac:dyDescent="0.25">
      <c r="B74" s="5" t="s">
        <v>189</v>
      </c>
      <c r="C74" s="5" t="s">
        <v>102</v>
      </c>
    </row>
    <row r="75" spans="2:3" x14ac:dyDescent="0.25">
      <c r="B75" s="5" t="s">
        <v>76</v>
      </c>
      <c r="C75" s="5" t="s">
        <v>90</v>
      </c>
    </row>
    <row r="76" spans="2:3" x14ac:dyDescent="0.25">
      <c r="B76" s="5" t="s">
        <v>277</v>
      </c>
      <c r="C76" s="5" t="s">
        <v>15</v>
      </c>
    </row>
    <row r="77" spans="2:3" x14ac:dyDescent="0.25">
      <c r="B77" s="5" t="s">
        <v>23</v>
      </c>
      <c r="C77" s="5" t="s">
        <v>18</v>
      </c>
    </row>
    <row r="78" spans="2:3" x14ac:dyDescent="0.25">
      <c r="B78" s="5" t="s">
        <v>253</v>
      </c>
      <c r="C78" s="5" t="s">
        <v>90</v>
      </c>
    </row>
    <row r="79" spans="2:3" x14ac:dyDescent="0.25">
      <c r="B79" s="5" t="s">
        <v>177</v>
      </c>
      <c r="C79" s="5" t="s">
        <v>207</v>
      </c>
    </row>
    <row r="80" spans="2:3" x14ac:dyDescent="0.25">
      <c r="B80" s="5" t="s">
        <v>255</v>
      </c>
      <c r="C80" s="5" t="s">
        <v>90</v>
      </c>
    </row>
    <row r="81" spans="2:3" x14ac:dyDescent="0.25">
      <c r="B81" s="5" t="s">
        <v>193</v>
      </c>
      <c r="C81" s="5" t="s">
        <v>208</v>
      </c>
    </row>
    <row r="82" spans="2:3" x14ac:dyDescent="0.25">
      <c r="B82" s="5" t="s">
        <v>78</v>
      </c>
      <c r="C82" s="5" t="s">
        <v>15</v>
      </c>
    </row>
    <row r="83" spans="2:3" x14ac:dyDescent="0.25">
      <c r="B83" s="5" t="s">
        <v>201</v>
      </c>
      <c r="C83" s="5" t="s">
        <v>209</v>
      </c>
    </row>
    <row r="84" spans="2:3" x14ac:dyDescent="0.25">
      <c r="B84" s="5" t="s">
        <v>185</v>
      </c>
      <c r="C84" s="5" t="s">
        <v>90</v>
      </c>
    </row>
    <row r="85" spans="2:3" x14ac:dyDescent="0.25">
      <c r="B85" s="5" t="s">
        <v>62</v>
      </c>
      <c r="C85" s="5" t="s">
        <v>11</v>
      </c>
    </row>
    <row r="86" spans="2:3" x14ac:dyDescent="0.25">
      <c r="B86" s="5" t="s">
        <v>265</v>
      </c>
      <c r="C86" s="5" t="s">
        <v>209</v>
      </c>
    </row>
    <row r="87" spans="2:3" x14ac:dyDescent="0.25">
      <c r="B87" s="5" t="s">
        <v>248</v>
      </c>
      <c r="C87" s="5" t="s">
        <v>87</v>
      </c>
    </row>
    <row r="88" spans="2:3" x14ac:dyDescent="0.25">
      <c r="B88" s="5" t="s">
        <v>190</v>
      </c>
      <c r="C88" s="5" t="s">
        <v>211</v>
      </c>
    </row>
    <row r="89" spans="2:3" x14ac:dyDescent="0.25">
      <c r="B89" s="5" t="s">
        <v>175</v>
      </c>
      <c r="C89" s="5" t="s">
        <v>11</v>
      </c>
    </row>
    <row r="90" spans="2:3" x14ac:dyDescent="0.25">
      <c r="B90" s="5" t="s">
        <v>279</v>
      </c>
      <c r="C90" s="5" t="s">
        <v>29</v>
      </c>
    </row>
    <row r="91" spans="2:3" x14ac:dyDescent="0.25">
      <c r="B91" s="5" t="s">
        <v>186</v>
      </c>
      <c r="C91" s="5" t="s">
        <v>102</v>
      </c>
    </row>
    <row r="92" spans="2:3" x14ac:dyDescent="0.25">
      <c r="B92" s="5" t="s">
        <v>202</v>
      </c>
      <c r="C92" s="5" t="s">
        <v>212</v>
      </c>
    </row>
    <row r="93" spans="2:3" x14ac:dyDescent="0.25">
      <c r="B93" s="5" t="s">
        <v>27</v>
      </c>
      <c r="C93" s="5" t="s">
        <v>208</v>
      </c>
    </row>
    <row r="94" spans="2:3" x14ac:dyDescent="0.25">
      <c r="B94" s="5" t="s">
        <v>256</v>
      </c>
      <c r="C94" s="5" t="s">
        <v>209</v>
      </c>
    </row>
    <row r="95" spans="2:3" x14ac:dyDescent="0.25">
      <c r="B95" s="5" t="s">
        <v>178</v>
      </c>
      <c r="C95" s="5" t="s">
        <v>88</v>
      </c>
    </row>
    <row r="96" spans="2:3" x14ac:dyDescent="0.25">
      <c r="B96" s="5" t="s">
        <v>278</v>
      </c>
      <c r="C96" s="5" t="s">
        <v>209</v>
      </c>
    </row>
    <row r="97" spans="2:3" x14ac:dyDescent="0.25">
      <c r="B97" s="6" t="s">
        <v>293</v>
      </c>
      <c r="C97" s="5" t="s">
        <v>296</v>
      </c>
    </row>
    <row r="98" spans="2:3" x14ac:dyDescent="0.25">
      <c r="B98" s="5" t="s">
        <v>206</v>
      </c>
      <c r="C98" s="5" t="s">
        <v>15</v>
      </c>
    </row>
    <row r="99" spans="2:3" x14ac:dyDescent="0.25">
      <c r="B99" s="6" t="s">
        <v>294</v>
      </c>
      <c r="C99" s="5" t="s">
        <v>296</v>
      </c>
    </row>
    <row r="100" spans="2:3" x14ac:dyDescent="0.25">
      <c r="B100" s="5" t="s">
        <v>66</v>
      </c>
      <c r="C100" s="5" t="s">
        <v>209</v>
      </c>
    </row>
    <row r="101" spans="2:3" x14ac:dyDescent="0.25">
      <c r="B101" s="5" t="s">
        <v>24</v>
      </c>
      <c r="C101" s="5" t="s">
        <v>11</v>
      </c>
    </row>
    <row r="102" spans="2:3" x14ac:dyDescent="0.25">
      <c r="B102" s="5" t="s">
        <v>21</v>
      </c>
      <c r="C102" s="5" t="s">
        <v>6</v>
      </c>
    </row>
    <row r="103" spans="2:3" x14ac:dyDescent="0.25">
      <c r="B103" s="6" t="s">
        <v>295</v>
      </c>
      <c r="C103" s="5" t="s">
        <v>87</v>
      </c>
    </row>
    <row r="104" spans="2:3" x14ac:dyDescent="0.25">
      <c r="B104" s="5" t="s">
        <v>25</v>
      </c>
      <c r="C104" s="5" t="s">
        <v>88</v>
      </c>
    </row>
    <row r="105" spans="2:3" x14ac:dyDescent="0.25">
      <c r="B105" s="5" t="s">
        <v>205</v>
      </c>
      <c r="C105" s="5" t="s">
        <v>15</v>
      </c>
    </row>
    <row r="106" spans="2:3" x14ac:dyDescent="0.25">
      <c r="B106" s="5" t="s">
        <v>204</v>
      </c>
      <c r="C106" s="5" t="s">
        <v>59</v>
      </c>
    </row>
    <row r="107" spans="2:3" x14ac:dyDescent="0.25">
      <c r="B107" s="6" t="s">
        <v>297</v>
      </c>
      <c r="C107" s="5" t="s">
        <v>296</v>
      </c>
    </row>
    <row r="108" spans="2:3" x14ac:dyDescent="0.25">
      <c r="B108" s="5" t="s">
        <v>179</v>
      </c>
      <c r="C108" s="5" t="s">
        <v>208</v>
      </c>
    </row>
    <row r="109" spans="2:3" x14ac:dyDescent="0.25">
      <c r="B109" s="5" t="s">
        <v>259</v>
      </c>
      <c r="C109" s="5" t="s">
        <v>15</v>
      </c>
    </row>
    <row r="110" spans="2:3" x14ac:dyDescent="0.25">
      <c r="B110" s="5" t="s">
        <v>46</v>
      </c>
      <c r="C110" s="5" t="s">
        <v>207</v>
      </c>
    </row>
    <row r="111" spans="2:3" x14ac:dyDescent="0.25">
      <c r="B111" s="6" t="s">
        <v>298</v>
      </c>
      <c r="C111" s="5" t="s">
        <v>296</v>
      </c>
    </row>
    <row r="112" spans="2:3" x14ac:dyDescent="0.25">
      <c r="B112" s="5" t="s">
        <v>260</v>
      </c>
      <c r="C112" s="5" t="s">
        <v>87</v>
      </c>
    </row>
    <row r="113" spans="2:3" x14ac:dyDescent="0.25">
      <c r="B113" s="5" t="s">
        <v>180</v>
      </c>
      <c r="C113" s="5" t="s">
        <v>87</v>
      </c>
    </row>
    <row r="114" spans="2:3" x14ac:dyDescent="0.25">
      <c r="B114" s="6" t="s">
        <v>299</v>
      </c>
      <c r="C114" s="5" t="s">
        <v>296</v>
      </c>
    </row>
    <row r="115" spans="2:3" x14ac:dyDescent="0.25">
      <c r="B115" s="5" t="s">
        <v>261</v>
      </c>
      <c r="C115" s="5" t="s">
        <v>87</v>
      </c>
    </row>
    <row r="116" spans="2:3" x14ac:dyDescent="0.25">
      <c r="B116" s="5" t="s">
        <v>182</v>
      </c>
      <c r="C116" s="5" t="s">
        <v>210</v>
      </c>
    </row>
    <row r="117" spans="2:3" x14ac:dyDescent="0.25">
      <c r="B117" s="5" t="s">
        <v>280</v>
      </c>
      <c r="C117" s="5" t="s">
        <v>34</v>
      </c>
    </row>
    <row r="118" spans="2:3" x14ac:dyDescent="0.25">
      <c r="B118" s="6" t="s">
        <v>300</v>
      </c>
      <c r="C118" s="5" t="s">
        <v>296</v>
      </c>
    </row>
    <row r="119" spans="2:3" x14ac:dyDescent="0.25">
      <c r="B119" s="5" t="s">
        <v>263</v>
      </c>
      <c r="C119" s="5" t="s">
        <v>209</v>
      </c>
    </row>
    <row r="120" spans="2:3" x14ac:dyDescent="0.25">
      <c r="B120" s="5" t="s">
        <v>264</v>
      </c>
      <c r="C120" s="5" t="s">
        <v>209</v>
      </c>
    </row>
    <row r="121" spans="2:3" x14ac:dyDescent="0.25">
      <c r="B121" s="6" t="s">
        <v>301</v>
      </c>
      <c r="C121" s="5" t="s">
        <v>296</v>
      </c>
    </row>
    <row r="122" spans="2:3" x14ac:dyDescent="0.25">
      <c r="B122" s="5" t="s">
        <v>191</v>
      </c>
      <c r="C122" s="5" t="s">
        <v>11</v>
      </c>
    </row>
    <row r="123" spans="2:3" x14ac:dyDescent="0.25">
      <c r="B123" s="5" t="s">
        <v>203</v>
      </c>
      <c r="C123" s="5" t="s">
        <v>11</v>
      </c>
    </row>
    <row r="124" spans="2:3" ht="15.75" thickBot="1" x14ac:dyDescent="0.3">
      <c r="B124" s="6" t="s">
        <v>302</v>
      </c>
      <c r="C124" s="5" t="s">
        <v>212</v>
      </c>
    </row>
    <row r="125" spans="2:3" x14ac:dyDescent="0.25">
      <c r="B125" s="38" t="s">
        <v>12</v>
      </c>
      <c r="C125" s="19" t="s">
        <v>90</v>
      </c>
    </row>
    <row r="126" spans="2:3" x14ac:dyDescent="0.25">
      <c r="B126" s="32" t="s">
        <v>8</v>
      </c>
      <c r="C126" s="20" t="s">
        <v>87</v>
      </c>
    </row>
    <row r="127" spans="2:3" x14ac:dyDescent="0.25">
      <c r="B127" s="32" t="s">
        <v>4</v>
      </c>
      <c r="C127" s="20" t="s">
        <v>87</v>
      </c>
    </row>
    <row r="128" spans="2:3" x14ac:dyDescent="0.25">
      <c r="B128" s="32" t="s">
        <v>9</v>
      </c>
      <c r="C128" s="20" t="s">
        <v>90</v>
      </c>
    </row>
    <row r="129" spans="2:3" x14ac:dyDescent="0.25">
      <c r="B129" s="32" t="s">
        <v>231</v>
      </c>
      <c r="C129" s="20" t="s">
        <v>87</v>
      </c>
    </row>
    <row r="130" spans="2:3" ht="15.75" thickBot="1" x14ac:dyDescent="0.3">
      <c r="B130" s="33" t="s">
        <v>7</v>
      </c>
      <c r="C130" s="20" t="s">
        <v>90</v>
      </c>
    </row>
    <row r="131" spans="2:3" x14ac:dyDescent="0.25">
      <c r="B131" s="10" t="s">
        <v>47</v>
      </c>
      <c r="C131" s="5" t="s">
        <v>48</v>
      </c>
    </row>
    <row r="132" spans="2:3" x14ac:dyDescent="0.25">
      <c r="B132" s="5" t="s">
        <v>230</v>
      </c>
      <c r="C132" s="5" t="s">
        <v>90</v>
      </c>
    </row>
    <row r="133" spans="2:3" x14ac:dyDescent="0.25">
      <c r="B133" s="5" t="s">
        <v>49</v>
      </c>
      <c r="C133" s="5" t="s">
        <v>19</v>
      </c>
    </row>
    <row r="134" spans="2:3" x14ac:dyDescent="0.25">
      <c r="B134" s="5" t="s">
        <v>13</v>
      </c>
      <c r="C134" s="5" t="s">
        <v>6</v>
      </c>
    </row>
    <row r="135" spans="2:3" x14ac:dyDescent="0.25">
      <c r="B135" s="5" t="s">
        <v>68</v>
      </c>
      <c r="C135" s="5" t="s">
        <v>209</v>
      </c>
    </row>
    <row r="136" spans="2:3" x14ac:dyDescent="0.25">
      <c r="B136" s="5" t="s">
        <v>14</v>
      </c>
      <c r="C136" s="5" t="s">
        <v>87</v>
      </c>
    </row>
    <row r="137" spans="2:3" x14ac:dyDescent="0.25">
      <c r="B137" s="5" t="s">
        <v>274</v>
      </c>
      <c r="C137" s="5" t="s">
        <v>29</v>
      </c>
    </row>
    <row r="138" spans="2:3" x14ac:dyDescent="0.25">
      <c r="B138" s="5" t="s">
        <v>74</v>
      </c>
      <c r="C138" s="5" t="s">
        <v>238</v>
      </c>
    </row>
    <row r="139" spans="2:3" x14ac:dyDescent="0.25">
      <c r="B139" s="5" t="s">
        <v>229</v>
      </c>
      <c r="C139" s="5" t="s">
        <v>87</v>
      </c>
    </row>
    <row r="140" spans="2:3" x14ac:dyDescent="0.25">
      <c r="B140" s="5" t="s">
        <v>67</v>
      </c>
      <c r="C140" s="5" t="s">
        <v>209</v>
      </c>
    </row>
    <row r="141" spans="2:3" x14ac:dyDescent="0.25">
      <c r="B141" s="5" t="s">
        <v>33</v>
      </c>
      <c r="C141" s="5" t="s">
        <v>34</v>
      </c>
    </row>
    <row r="142" spans="2:3" x14ac:dyDescent="0.25">
      <c r="B142" s="5" t="s">
        <v>10</v>
      </c>
      <c r="C142" s="5" t="s">
        <v>207</v>
      </c>
    </row>
    <row r="143" spans="2:3" x14ac:dyDescent="0.25">
      <c r="B143" s="5" t="s">
        <v>268</v>
      </c>
      <c r="C143" s="5" t="s">
        <v>209</v>
      </c>
    </row>
    <row r="144" spans="2:3" x14ac:dyDescent="0.25">
      <c r="B144" s="5" t="s">
        <v>273</v>
      </c>
      <c r="C144" s="5" t="s">
        <v>15</v>
      </c>
    </row>
    <row r="145" spans="2:4" x14ac:dyDescent="0.25">
      <c r="B145" s="5" t="s">
        <v>232</v>
      </c>
      <c r="C145" s="5" t="s">
        <v>212</v>
      </c>
    </row>
    <row r="146" spans="2:4" x14ac:dyDescent="0.25">
      <c r="B146" s="5" t="s">
        <v>5</v>
      </c>
      <c r="C146" s="5" t="s">
        <v>6</v>
      </c>
    </row>
    <row r="147" spans="2:4" x14ac:dyDescent="0.25">
      <c r="B147" s="5" t="s">
        <v>35</v>
      </c>
      <c r="C147" s="5" t="s">
        <v>36</v>
      </c>
    </row>
    <row r="148" spans="2:4" x14ac:dyDescent="0.25">
      <c r="B148" s="5" t="s">
        <v>270</v>
      </c>
      <c r="C148" s="5" t="s">
        <v>210</v>
      </c>
    </row>
    <row r="149" spans="2:4" x14ac:dyDescent="0.25">
      <c r="B149" s="6" t="s">
        <v>303</v>
      </c>
      <c r="C149" s="6" t="s">
        <v>296</v>
      </c>
    </row>
    <row r="150" spans="2:4" x14ac:dyDescent="0.25">
      <c r="B150" s="5" t="s">
        <v>69</v>
      </c>
      <c r="C150" s="5" t="s">
        <v>237</v>
      </c>
    </row>
    <row r="151" spans="2:4" x14ac:dyDescent="0.25">
      <c r="B151" s="5" t="s">
        <v>275</v>
      </c>
      <c r="C151" s="5" t="s">
        <v>276</v>
      </c>
    </row>
    <row r="152" spans="2:4" x14ac:dyDescent="0.25">
      <c r="B152" s="6" t="s">
        <v>304</v>
      </c>
      <c r="C152" s="6" t="s">
        <v>296</v>
      </c>
    </row>
    <row r="153" spans="2:4" x14ac:dyDescent="0.25">
      <c r="B153" s="5" t="s">
        <v>233</v>
      </c>
      <c r="C153" s="5" t="s">
        <v>11</v>
      </c>
    </row>
    <row r="154" spans="2:4" x14ac:dyDescent="0.25">
      <c r="B154" s="6" t="s">
        <v>305</v>
      </c>
      <c r="C154" s="6" t="s">
        <v>29</v>
      </c>
    </row>
    <row r="155" spans="2:4" x14ac:dyDescent="0.25">
      <c r="B155" s="5" t="s">
        <v>235</v>
      </c>
      <c r="C155" s="5" t="s">
        <v>29</v>
      </c>
    </row>
    <row r="156" spans="2:4" x14ac:dyDescent="0.25">
      <c r="B156" s="6" t="s">
        <v>306</v>
      </c>
      <c r="C156" s="6" t="s">
        <v>29</v>
      </c>
    </row>
    <row r="157" spans="2:4" ht="15.75" thickBot="1" x14ac:dyDescent="0.3">
      <c r="B157" s="5" t="s">
        <v>236</v>
      </c>
      <c r="C157" s="39" t="s">
        <v>6</v>
      </c>
    </row>
    <row r="158" spans="2:4" x14ac:dyDescent="0.25">
      <c r="C158" s="40">
        <f>COUNTIF(C2:C157,"Fonyód")</f>
        <v>11</v>
      </c>
      <c r="D158" s="41" t="s">
        <v>29</v>
      </c>
    </row>
    <row r="159" spans="2:4" x14ac:dyDescent="0.25">
      <c r="C159" s="42">
        <f>COUNTIF(C2:C157,"Badacsony")</f>
        <v>6</v>
      </c>
      <c r="D159" s="43" t="s">
        <v>6</v>
      </c>
    </row>
    <row r="160" spans="2:4" x14ac:dyDescent="0.25">
      <c r="C160" s="42">
        <f>COUNTIF(C2:C157,"Balatonalmádi")</f>
        <v>4</v>
      </c>
      <c r="D160" s="43" t="s">
        <v>212</v>
      </c>
    </row>
    <row r="161" spans="3:4" x14ac:dyDescent="0.25">
      <c r="C161" s="42">
        <f>COUNTIF(C2:C157,"Siófok")</f>
        <v>13</v>
      </c>
      <c r="D161" s="43" t="s">
        <v>11</v>
      </c>
    </row>
    <row r="162" spans="3:4" x14ac:dyDescent="0.25">
      <c r="C162" s="42">
        <f>COUNTIF(C2:C157,"Balatonboglár")</f>
        <v>15</v>
      </c>
      <c r="D162" s="43" t="s">
        <v>209</v>
      </c>
    </row>
    <row r="163" spans="3:4" x14ac:dyDescent="0.25">
      <c r="C163" s="42">
        <f>COUNTIF(C2:C157,"Balatonszemes")</f>
        <v>7</v>
      </c>
      <c r="D163" s="43" t="s">
        <v>207</v>
      </c>
    </row>
    <row r="164" spans="3:4" x14ac:dyDescent="0.25">
      <c r="C164" s="42">
        <f>COUNTIF(C2:C157,"Balatonlelle")</f>
        <v>16</v>
      </c>
      <c r="D164" s="43" t="s">
        <v>90</v>
      </c>
    </row>
    <row r="165" spans="3:4" x14ac:dyDescent="0.25">
      <c r="C165" s="44">
        <f>COUNTIF(C2:C157,"Balatonföldvár")</f>
        <v>22</v>
      </c>
      <c r="D165" s="45" t="s">
        <v>87</v>
      </c>
    </row>
    <row r="166" spans="3:4" x14ac:dyDescent="0.25">
      <c r="C166" s="42">
        <f>COUNTIF(C2:C157,"Balatonfenyves")</f>
        <v>1</v>
      </c>
      <c r="D166" s="43" t="s">
        <v>276</v>
      </c>
    </row>
    <row r="167" spans="3:4" x14ac:dyDescent="0.25">
      <c r="C167" s="42">
        <f>COUNTIF(C2:C157,"Alsóörs")</f>
        <v>2</v>
      </c>
      <c r="D167" s="43" t="s">
        <v>91</v>
      </c>
    </row>
    <row r="168" spans="3:4" x14ac:dyDescent="0.25">
      <c r="C168" s="42">
        <f>COUNTIF(C2:C157,"Keszthely")</f>
        <v>9</v>
      </c>
      <c r="D168" s="43" t="s">
        <v>15</v>
      </c>
    </row>
    <row r="169" spans="3:4" x14ac:dyDescent="0.25">
      <c r="C169" s="42">
        <f>COUNTIF(C2:C157,"Pálköve")</f>
        <v>1</v>
      </c>
      <c r="D169" s="43" t="s">
        <v>36</v>
      </c>
    </row>
    <row r="170" spans="3:4" x14ac:dyDescent="0.25">
      <c r="C170" s="42">
        <f>COUNTIF(C2:C157,"Balatonmáriafürdő")</f>
        <v>3</v>
      </c>
      <c r="D170" s="43" t="s">
        <v>210</v>
      </c>
    </row>
    <row r="171" spans="3:4" x14ac:dyDescent="0.25">
      <c r="C171" s="42">
        <f>COUNTIF(C2:C157,"Gyenesdiás")</f>
        <v>3</v>
      </c>
      <c r="D171" s="43" t="s">
        <v>34</v>
      </c>
    </row>
    <row r="172" spans="3:4" x14ac:dyDescent="0.25">
      <c r="C172" s="42">
        <f>COUNTIF(C2:C157,"Zánka")</f>
        <v>2</v>
      </c>
      <c r="D172" s="43" t="s">
        <v>19</v>
      </c>
    </row>
    <row r="173" spans="3:4" x14ac:dyDescent="0.25">
      <c r="C173" s="42">
        <f>COUNTIF(C2:C157,"Ábrahámhegy")</f>
        <v>3</v>
      </c>
      <c r="D173" s="43" t="s">
        <v>48</v>
      </c>
    </row>
    <row r="174" spans="3:4" x14ac:dyDescent="0.25">
      <c r="C174" s="42">
        <f>COUNTIF(C2:C157,"Balatonfüred")</f>
        <v>9</v>
      </c>
      <c r="D174" s="43" t="s">
        <v>88</v>
      </c>
    </row>
    <row r="175" spans="3:4" x14ac:dyDescent="0.25">
      <c r="C175" s="42">
        <f>COUNTIF(C2:C157,"Balatonfűzfő")</f>
        <v>5</v>
      </c>
      <c r="D175" s="43" t="s">
        <v>102</v>
      </c>
    </row>
    <row r="176" spans="3:4" x14ac:dyDescent="0.25">
      <c r="C176" s="42">
        <f>COUNTIF(C2:C157,"Szigliget")</f>
        <v>3</v>
      </c>
      <c r="D176" s="43" t="s">
        <v>18</v>
      </c>
    </row>
    <row r="177" spans="3:4" x14ac:dyDescent="0.25">
      <c r="C177" s="42">
        <f>COUNTIF(C2:C157,"Aliga")</f>
        <v>0</v>
      </c>
      <c r="D177" s="43" t="s">
        <v>307</v>
      </c>
    </row>
    <row r="178" spans="3:4" x14ac:dyDescent="0.25">
      <c r="C178" s="42">
        <f>COUNTIF(C2:C157,"Kenese")</f>
        <v>1</v>
      </c>
      <c r="D178" s="43" t="s">
        <v>40</v>
      </c>
    </row>
    <row r="179" spans="3:4" ht="15.75" thickBot="1" x14ac:dyDescent="0.3">
      <c r="C179" s="46">
        <f>COUNTIF(C2:C157,"Tihany")</f>
        <v>3</v>
      </c>
      <c r="D179" s="4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ys I</vt:lpstr>
      <vt:lpstr>ys II</vt:lpstr>
      <vt:lpstr>ys III</vt:lpstr>
      <vt:lpstr>kikötők versenye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2006-10-17T13:40:18Z</dcterms:created>
  <dcterms:modified xsi:type="dcterms:W3CDTF">2015-08-21T15:45:23Z</dcterms:modified>
</cp:coreProperties>
</file>